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6654" documentId="120_S{2AC9BD13-BADA-5192-A53E-5A8FF88502F6}" xr6:coauthVersionLast="47" xr6:coauthVersionMax="47" xr10:uidLastSave="{170208BF-2732-4DA3-BE30-AF4A31D2D323}"/>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 i="2" l="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41" i="1"/>
  <c r="G41" i="1"/>
  <c r="I41" i="1"/>
  <c r="J41" i="1"/>
  <c r="L41" i="1"/>
  <c r="B42" i="1"/>
  <c r="G42" i="1"/>
  <c r="I42" i="1"/>
  <c r="J42" i="1"/>
  <c r="L42" i="1"/>
  <c r="B43" i="1"/>
  <c r="G43" i="1"/>
  <c r="I43" i="1"/>
  <c r="J43" i="1"/>
  <c r="L43" i="1"/>
  <c r="G2" i="1"/>
  <c r="L31" i="4"/>
  <c r="L32" i="4"/>
  <c r="L33" i="4"/>
  <c r="L34" i="4"/>
  <c r="J31" i="4"/>
  <c r="J32" i="4"/>
  <c r="J33" i="4"/>
  <c r="J34" i="4"/>
  <c r="I31" i="4"/>
  <c r="I32" i="4"/>
  <c r="I33" i="4"/>
  <c r="I34" i="4"/>
  <c r="B31" i="4"/>
  <c r="B32" i="4"/>
  <c r="B33" i="4"/>
  <c r="B3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L28" i="4"/>
  <c r="L29" i="4"/>
  <c r="L30" i="4"/>
  <c r="J28" i="4"/>
  <c r="J29" i="4"/>
  <c r="J30" i="4"/>
  <c r="I28" i="4"/>
  <c r="I29" i="4"/>
  <c r="I30" i="4"/>
  <c r="B28" i="4"/>
  <c r="B29" i="4"/>
  <c r="B30" i="4"/>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2" i="9"/>
  <c r="B3" i="9"/>
  <c r="B4" i="9"/>
  <c r="B5" i="9"/>
  <c r="B6" i="9"/>
  <c r="B7" i="9"/>
  <c r="B8" i="9"/>
  <c r="B9" i="9"/>
  <c r="B10" i="9"/>
  <c r="G2" i="9"/>
  <c r="G3" i="9"/>
  <c r="G4" i="9"/>
  <c r="G5" i="9"/>
  <c r="G6" i="9"/>
  <c r="G7" i="9"/>
  <c r="G8" i="9"/>
  <c r="G9" i="9"/>
  <c r="G10" i="9"/>
  <c r="I2" i="9"/>
  <c r="I3" i="9"/>
  <c r="I4" i="9"/>
  <c r="I5" i="9"/>
  <c r="I6" i="9"/>
  <c r="I7" i="9"/>
  <c r="I8" i="9"/>
  <c r="I9" i="9"/>
  <c r="I10" i="9"/>
  <c r="L2" i="9"/>
  <c r="L3" i="9"/>
  <c r="L4" i="9"/>
  <c r="L5" i="9"/>
  <c r="L6" i="9"/>
  <c r="L7" i="9"/>
  <c r="L8" i="9"/>
  <c r="L9" i="9"/>
  <c r="L10" i="9"/>
  <c r="J2" i="9"/>
  <c r="J3" i="9"/>
  <c r="J4" i="9"/>
  <c r="J5" i="9"/>
  <c r="J6" i="9"/>
  <c r="J7" i="9"/>
  <c r="J8" i="9"/>
  <c r="J9" i="9"/>
  <c r="J10"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 i="2"/>
  <c r="G4" i="2"/>
  <c r="I4" i="2"/>
  <c r="J4" i="2"/>
  <c r="L4" i="2"/>
  <c r="B5" i="2"/>
  <c r="G5" i="2"/>
  <c r="I5" i="2"/>
  <c r="J5" i="2"/>
  <c r="L5" i="2"/>
  <c r="B6" i="2"/>
  <c r="G6" i="2"/>
  <c r="I6" i="2"/>
  <c r="J6" i="2"/>
  <c r="L6" i="2"/>
  <c r="B7" i="2"/>
  <c r="G7" i="2"/>
  <c r="I7" i="2"/>
  <c r="J7" i="2"/>
  <c r="L7"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alcChain>
</file>

<file path=xl/sharedStrings.xml><?xml version="1.0" encoding="utf-8"?>
<sst xmlns="http://schemas.openxmlformats.org/spreadsheetml/2006/main" count="180289" uniqueCount="39127">
  <si>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</si>
  <si>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</si>
  <si>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</si>
  <si>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</si>
  <si>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</si>
  <si>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</si>
  <si>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</si>
  <si>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</si>
  <si>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</si>
  <si>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</si>
  <si>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</si>
  <si>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</si>
  <si>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</si>
  <si>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</si>
  <si>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</si>
  <si>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</si>
  <si>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</si>
  <si>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</si>
  <si>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</si>
  <si>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</si>
  <si>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</si>
  <si>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</si>
  <si>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</si>
  <si>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</si>
  <si>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</si>
  <si>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</si>
  <si>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</si>
  <si>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</si>
  <si>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</si>
  <si>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</si>
  <si>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</si>
  <si>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</si>
  <si>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</si>
  <si>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</si>
  <si>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</si>
  <si>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</si>
  <si>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</si>
  <si>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</si>
  <si>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</si>
  <si>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</si>
  <si>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</si>
  <si>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</si>
  <si>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</si>
  <si>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</si>
  <si>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</si>
  <si>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</si>
  <si>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</si>
  <si>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</si>
  <si>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</si>
  <si>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</si>
  <si>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</si>
  <si>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</si>
  <si>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</si>
  <si>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</si>
  <si>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</si>
  <si>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</si>
  <si>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</si>
  <si>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</si>
  <si>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</si>
  <si>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</si>
  <si>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</si>
  <si>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</si>
  <si>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</si>
  <si>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</si>
  <si>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</si>
  <si>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</si>
  <si>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</si>
  <si>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</si>
  <si>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</si>
  <si>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</si>
  <si>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</si>
  <si>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</si>
  <si>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</si>
  <si>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</si>
  <si>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</si>
  <si>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</si>
  <si>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</si>
  <si>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</si>
  <si>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</si>
  <si>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</si>
  <si>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</si>
  <si>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</si>
  <si>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</si>
  <si>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</si>
  <si>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</si>
  <si>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</si>
  <si>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</si>
  <si>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</si>
  <si>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</si>
  <si>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</si>
  <si>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</si>
  <si>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</si>
  <si>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</si>
  <si>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</si>
  <si>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</si>
  <si>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</si>
  <si>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</si>
  <si>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</si>
  <si>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</si>
  <si>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</si>
  <si>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</si>
  <si>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</si>
  <si>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</si>
  <si>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</si>
  <si>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</si>
  <si>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</si>
  <si>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</si>
  <si>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</si>
  <si>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</si>
  <si>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</si>
  <si>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</si>
  <si>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</si>
  <si>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</si>
  <si>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</si>
  <si>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</si>
  <si>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</si>
  <si>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</si>
  <si>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</si>
  <si>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</si>
  <si>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</si>
  <si>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</si>
  <si>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</si>
  <si>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</si>
  <si>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</si>
  <si>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</si>
  <si>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</si>
  <si>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</si>
  <si>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</si>
  <si>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</si>
  <si>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</si>
  <si>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</si>
  <si>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</si>
  <si>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</si>
  <si>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</si>
  <si>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</si>
  <si>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</si>
  <si>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</si>
  <si>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</si>
  <si>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</si>
  <si>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</si>
  <si>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</si>
  <si>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</si>
  <si>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</si>
  <si>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</si>
  <si>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</si>
  <si>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</si>
  <si>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</si>
  <si>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</si>
  <si>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</si>
  <si>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</si>
  <si>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</si>
  <si>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</si>
  <si>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</si>
  <si>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</si>
  <si>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</si>
  <si>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</si>
  <si>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</si>
  <si>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</si>
  <si>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</si>
  <si>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</si>
  <si>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</si>
  <si>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</si>
  <si>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</si>
  <si>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</si>
  <si>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</si>
  <si>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</si>
  <si>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</si>
  <si>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</si>
  <si>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</si>
  <si>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</si>
  <si>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</si>
  <si>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</si>
  <si>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</si>
  <si>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</si>
  <si>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</si>
  <si>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</si>
  <si>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</si>
  <si>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</si>
  <si>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</si>
  <si>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</si>
  <si>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</si>
  <si>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</si>
  <si>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</si>
  <si>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</si>
  <si>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</si>
  <si>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</si>
  <si>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</si>
  <si>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</si>
  <si>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</si>
  <si>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</si>
  <si>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</si>
  <si>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</si>
  <si>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</si>
  <si>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</si>
  <si>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</si>
  <si>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</si>
  <si>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</si>
  <si>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</si>
  <si>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</si>
  <si>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</si>
  <si>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</si>
  <si>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</si>
  <si>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</si>
  <si>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</si>
  <si>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</si>
  <si>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</si>
  <si>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</si>
  <si>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</si>
  <si>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</si>
  <si>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</si>
  <si>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</si>
  <si>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</si>
  <si>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</si>
  <si>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</si>
  <si>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</si>
  <si>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</si>
  <si>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</si>
  <si>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</si>
  <si>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</si>
  <si>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</si>
  <si>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</si>
  <si>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</si>
  <si>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</si>
  <si>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</si>
  <si>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</si>
  <si>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</si>
  <si>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</si>
  <si>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</si>
  <si>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</si>
  <si>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</si>
  <si>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</si>
  <si>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</si>
  <si>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</si>
  <si>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</si>
  <si>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</si>
  <si>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</si>
  <si>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</si>
  <si>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</si>
  <si>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</si>
  <si>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</si>
  <si>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</si>
  <si>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</si>
  <si>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</si>
  <si>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</si>
  <si>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</si>
  <si>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</si>
  <si>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</si>
  <si>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</si>
  <si>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</si>
  <si>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</si>
  <si>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</si>
  <si>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</si>
  <si>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</si>
  <si>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</si>
  <si>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</si>
  <si>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</si>
  <si>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</si>
  <si>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</si>
  <si>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</si>
  <si>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</si>
  <si>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</si>
  <si>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</si>
  <si>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</si>
  <si>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</si>
  <si>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</si>
  <si>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</si>
  <si>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</si>
  <si>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</si>
  <si>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</si>
  <si>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</si>
  <si>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</si>
  <si>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</si>
  <si>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</si>
  <si>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</si>
  <si>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</si>
  <si>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</si>
  <si>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</si>
  <si>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</si>
  <si>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</si>
  <si>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</si>
  <si>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</si>
  <si>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</si>
  <si>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</si>
  <si>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</si>
  <si>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</si>
  <si>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</si>
  <si>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</si>
  <si>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</si>
  <si>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</si>
  <si>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</si>
  <si>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</si>
  <si>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</si>
  <si>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</si>
  <si>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</si>
  <si>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</si>
  <si>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</si>
  <si>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</si>
  <si>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</si>
  <si>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</si>
  <si>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</si>
  <si>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</si>
  <si>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</si>
  <si>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</si>
  <si>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</si>
  <si>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</si>
  <si>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</si>
  <si>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</si>
  <si>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</si>
  <si>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</si>
  <si>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</si>
  <si>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</si>
  <si>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</si>
  <si>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</si>
  <si>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</si>
  <si>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</si>
  <si>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</si>
  <si>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</si>
  <si>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</si>
  <si>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</si>
  <si>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</si>
  <si>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</si>
  <si>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</si>
  <si>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</si>
  <si>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</si>
  <si>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</si>
  <si>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</si>
  <si>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</si>
  <si>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</si>
  <si>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</si>
  <si>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</si>
  <si>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</si>
  <si>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</si>
  <si>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</si>
  <si>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</si>
  <si>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</si>
  <si>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</si>
  <si>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</si>
  <si>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</si>
  <si>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</si>
  <si>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</si>
  <si>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</si>
  <si>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</si>
  <si>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</si>
  <si>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</si>
  <si>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</si>
  <si>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</si>
  <si>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</si>
  <si>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</si>
  <si>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</si>
  <si>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</si>
  <si>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</si>
  <si>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</si>
  <si>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</si>
  <si>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</si>
  <si>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</si>
  <si>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</si>
  <si>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</si>
  <si>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</si>
  <si>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</si>
  <si>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</si>
  <si>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</si>
  <si>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</si>
  <si>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</si>
  <si>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</si>
  <si>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</si>
  <si>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</si>
  <si>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</si>
  <si>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</si>
  <si>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</si>
  <si>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</si>
  <si>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</si>
  <si>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</si>
  <si>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</si>
  <si>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</si>
  <si>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</si>
  <si>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</si>
  <si>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</si>
  <si>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</si>
  <si>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</si>
  <si>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</si>
  <si>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</si>
  <si>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</si>
  <si>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</si>
  <si>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</si>
  <si>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</si>
  <si>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</si>
  <si>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</si>
  <si>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</si>
  <si>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</si>
  <si>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</si>
  <si>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</si>
  <si>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</si>
  <si>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</si>
  <si>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</si>
  <si>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</si>
  <si>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</si>
  <si>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</si>
  <si>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</si>
  <si>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</si>
  <si>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</si>
  <si>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</si>
  <si>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</si>
  <si>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</si>
  <si>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</si>
  <si>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</si>
  <si>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</si>
  <si>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</si>
  <si>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</si>
  <si>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</si>
  <si>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</si>
  <si>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</si>
  <si>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</si>
  <si>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</si>
  <si>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</si>
  <si>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</si>
  <si>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</si>
  <si>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</si>
  <si>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</si>
  <si>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</si>
  <si>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</si>
  <si>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</si>
  <si>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</si>
  <si>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</si>
  <si>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</si>
  <si>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</si>
  <si>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</si>
  <si>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</si>
  <si>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</si>
  <si>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</si>
  <si>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</si>
  <si>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</si>
  <si>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</si>
  <si>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</si>
  <si>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</si>
  <si>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</si>
  <si>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</si>
  <si>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</si>
  <si>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</si>
  <si>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</si>
  <si>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</si>
  <si>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</si>
  <si>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</si>
  <si>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</si>
  <si>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</si>
  <si>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</si>
  <si>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</si>
  <si>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</si>
  <si>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</si>
  <si>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</si>
  <si>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</si>
  <si>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</si>
  <si>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</si>
  <si>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</si>
  <si>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</si>
  <si>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</si>
  <si>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</si>
  <si>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</si>
  <si>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</si>
  <si>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</si>
  <si>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</si>
  <si>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</si>
  <si>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</si>
  <si>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</si>
  <si>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</si>
  <si>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</si>
  <si>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</si>
  <si>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</si>
  <si>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</si>
  <si>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</si>
  <si>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</si>
  <si>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</si>
  <si>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</si>
  <si>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</si>
  <si>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</si>
  <si>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</si>
  <si>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</si>
  <si>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</si>
  <si>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</si>
  <si>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</si>
  <si>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</si>
  <si>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</si>
  <si>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</si>
  <si>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</si>
  <si>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</si>
  <si>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</si>
  <si>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</si>
  <si>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</si>
  <si>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</si>
  <si>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</si>
  <si>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</si>
  <si>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</si>
  <si>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</si>
  <si>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</si>
  <si>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</si>
  <si>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</si>
  <si>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</si>
  <si>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</si>
  <si>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</si>
  <si>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</si>
  <si>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</si>
  <si>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</si>
  <si>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</si>
  <si>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</si>
  <si>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</si>
  <si>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</si>
  <si>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</si>
  <si>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</si>
  <si>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</si>
  <si>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</si>
  <si>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</si>
  <si>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</si>
  <si>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</si>
  <si>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</si>
  <si>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</si>
  <si>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</si>
  <si>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</si>
  <si>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</si>
  <si>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</si>
  <si>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</si>
  <si>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</si>
  <si>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</si>
  <si>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</si>
  <si>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</si>
  <si>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</si>
  <si>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</si>
  <si>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</si>
  <si>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</si>
  <si>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</si>
  <si>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</si>
  <si>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</si>
  <si>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</si>
  <si>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</si>
  <si>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</si>
  <si>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</si>
  <si>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</si>
  <si>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</si>
  <si>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</si>
  <si>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</si>
  <si>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</si>
  <si>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</si>
  <si>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</si>
  <si>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</si>
  <si>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</si>
  <si>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</si>
  <si>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</si>
  <si>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</si>
  <si>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</si>
  <si>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</si>
  <si>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</si>
  <si>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</si>
  <si>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</si>
  <si>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</si>
  <si>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</si>
  <si>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</si>
  <si>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</si>
  <si>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</si>
  <si>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</si>
  <si>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</si>
  <si>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</si>
  <si>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</si>
  <si>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</si>
  <si>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</si>
  <si>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</si>
  <si>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</si>
  <si>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</si>
  <si>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</si>
  <si>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</si>
  <si>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</si>
  <si>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</si>
  <si>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</si>
  <si>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</si>
  <si>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</si>
  <si>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</si>
  <si>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</si>
  <si>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</si>
  <si>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</si>
  <si>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</si>
  <si>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</si>
  <si>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</si>
  <si>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</si>
  <si>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</si>
  <si>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</si>
  <si>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</si>
  <si>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</si>
  <si>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</si>
  <si>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</si>
  <si>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</si>
  <si>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</si>
  <si>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</si>
  <si>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</si>
  <si>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</si>
  <si>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</si>
  <si>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</si>
  <si>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</si>
  <si>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</si>
  <si>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</si>
  <si>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</si>
  <si>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</si>
  <si>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</si>
  <si>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</si>
  <si>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</si>
  <si>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</si>
  <si>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</si>
  <si>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</si>
  <si>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</si>
  <si>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</si>
  <si>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</si>
  <si>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</si>
  <si>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</si>
  <si>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</si>
  <si>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</si>
  <si>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</si>
  <si>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</si>
  <si>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</si>
  <si>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</si>
  <si>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</si>
  <si>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</si>
  <si>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</si>
  <si>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</si>
  <si>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</si>
  <si>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</si>
  <si>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</si>
  <si>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</si>
  <si>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</si>
  <si>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</si>
  <si>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</si>
  <si>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</si>
  <si>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</si>
  <si>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</si>
  <si>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</si>
  <si>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</si>
  <si>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</si>
  <si>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</si>
  <si>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</si>
  <si>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</si>
  <si>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</si>
  <si>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</si>
  <si>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</si>
  <si>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</si>
  <si>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</si>
  <si>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</si>
  <si>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</si>
  <si>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</si>
  <si>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</si>
  <si>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</si>
  <si>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</si>
  <si>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</si>
  <si>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</si>
  <si>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</si>
  <si>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</si>
  <si>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</si>
  <si>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</si>
  <si>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</si>
  <si>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</si>
  <si>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</si>
  <si>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</si>
  <si>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</si>
  <si>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</si>
  <si>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</si>
  <si>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</si>
  <si>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</si>
  <si>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</si>
  <si>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</si>
  <si>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</si>
  <si>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</si>
  <si>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</si>
  <si>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</si>
  <si>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</si>
  <si>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</si>
  <si>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</si>
  <si>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</si>
  <si>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</si>
  <si>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</si>
  <si>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</si>
  <si>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</si>
  <si>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</si>
  <si>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</si>
  <si>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</si>
  <si>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</si>
  <si>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</si>
  <si>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</si>
  <si>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</si>
  <si>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</si>
  <si>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</si>
  <si>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</si>
  <si>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</si>
  <si>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</si>
  <si>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</si>
  <si>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</si>
  <si>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</si>
  <si>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</si>
  <si>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</si>
  <si>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</si>
  <si>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</si>
  <si>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</si>
  <si>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</si>
  <si>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</si>
  <si>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</si>
  <si>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</si>
  <si>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</si>
  <si>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</si>
  <si>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</si>
  <si>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</si>
  <si>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</si>
  <si>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</si>
  <si>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</si>
  <si>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</si>
  <si>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</si>
  <si>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</si>
  <si>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</si>
  <si>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</si>
  <si>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</si>
  <si>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</si>
  <si>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</si>
  <si>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</si>
  <si>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</si>
  <si>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</si>
  <si>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</si>
  <si>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</si>
  <si>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</si>
  <si>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</si>
  <si>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</si>
  <si>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</si>
  <si>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</si>
  <si>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</si>
  <si>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</si>
  <si>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</si>
  <si>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</si>
  <si>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</si>
  <si>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</si>
  <si>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</si>
  <si>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</si>
  <si>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</si>
  <si>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</si>
  <si>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</si>
  <si>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</si>
  <si>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</si>
  <si>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</si>
  <si>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</si>
  <si>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</si>
  <si>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</si>
  <si>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</si>
  <si>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</si>
  <si>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</si>
  <si>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</si>
  <si>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</si>
  <si>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</si>
  <si>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</si>
  <si>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</si>
  <si>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</si>
  <si>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</si>
  <si>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</si>
  <si>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</si>
  <si>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</si>
  <si>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</si>
  <si>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</si>
  <si>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</si>
  <si>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</si>
  <si>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</si>
  <si>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</si>
  <si>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</si>
  <si>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</si>
  <si>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</si>
  <si>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</si>
  <si>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</si>
  <si>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</si>
  <si>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</si>
  <si>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</si>
  <si>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</si>
  <si>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</si>
  <si>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</si>
  <si>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</si>
  <si>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</si>
  <si>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</si>
  <si>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</si>
  <si>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</si>
  <si>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</si>
  <si>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</si>
  <si>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</si>
  <si>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</si>
  <si>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</si>
  <si>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</si>
  <si>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</si>
  <si>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</si>
  <si>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</si>
  <si>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</si>
  <si>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</si>
  <si>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</si>
  <si>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</si>
  <si>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</si>
  <si>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</si>
  <si>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</si>
  <si>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</si>
  <si>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</si>
  <si>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</si>
  <si>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</si>
  <si>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</si>
  <si>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</si>
  <si>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</si>
  <si>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</si>
  <si>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</si>
  <si>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</si>
  <si>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</si>
  <si>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</si>
  <si>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</si>
  <si>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</si>
  <si>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</si>
  <si>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</si>
  <si>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</si>
  <si>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</si>
  <si>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</si>
  <si>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</si>
  <si>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</si>
  <si>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</si>
  <si>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</si>
  <si>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</si>
  <si>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</si>
  <si>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</si>
  <si>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</si>
  <si>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</si>
  <si>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</si>
  <si>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</si>
  <si>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</si>
  <si>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</si>
  <si>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</si>
  <si>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</si>
  <si>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</si>
  <si>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</si>
  <si>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</si>
  <si>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</si>
  <si>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</si>
  <si>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</si>
  <si>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</si>
  <si>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</si>
  <si>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</si>
  <si>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</si>
  <si>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</si>
  <si>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</si>
  <si>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</si>
  <si>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</si>
  <si>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</si>
  <si>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</si>
  <si>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</si>
  <si>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</si>
  <si>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</si>
  <si>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</si>
  <si>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</si>
  <si>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</si>
  <si>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</si>
  <si>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</si>
  <si>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</si>
  <si>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</si>
  <si>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</si>
  <si>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</si>
  <si>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</si>
  <si>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</si>
  <si>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</si>
  <si>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</si>
  <si>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</si>
  <si>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</si>
  <si>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</si>
  <si>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</si>
  <si>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</si>
  <si>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</si>
  <si>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</si>
  <si>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</si>
  <si>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</si>
  <si>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</si>
  <si>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</si>
  <si>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</si>
  <si>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</si>
  <si>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</si>
  <si>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</si>
  <si>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</si>
  <si>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</si>
  <si>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</si>
  <si>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</si>
  <si>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</si>
  <si>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</si>
  <si>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</si>
  <si>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</si>
  <si>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</si>
  <si>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</si>
  <si>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</si>
  <si>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</si>
  <si>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</si>
  <si>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</si>
  <si>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</si>
  <si>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</si>
  <si>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</si>
  <si>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</si>
  <si>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</si>
  <si>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</si>
  <si>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</si>
  <si>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</si>
  <si>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</si>
  <si>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</si>
  <si>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</si>
  <si>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</si>
  <si>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</si>
  <si>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</si>
  <si>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</si>
  <si>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</si>
  <si>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</si>
  <si>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</si>
  <si>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</si>
  <si>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</si>
  <si>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</si>
  <si>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</si>
  <si>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</si>
  <si>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</si>
  <si>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</si>
  <si>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</si>
  <si>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</si>
  <si>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</si>
  <si>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</si>
  <si>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</si>
  <si>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</si>
  <si>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</si>
  <si>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</si>
  <si>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</si>
  <si>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</si>
  <si>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</si>
  <si>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</si>
  <si>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</si>
  <si>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</si>
  <si>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</si>
  <si>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</si>
  <si>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</si>
  <si>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</si>
  <si>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</si>
  <si>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</si>
  <si>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</si>
  <si>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</si>
  <si>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</si>
  <si>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</si>
  <si>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</si>
  <si>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</si>
  <si>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</si>
  <si>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</si>
  <si>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</si>
  <si>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</si>
  <si>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</si>
  <si>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</si>
  <si>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</si>
  <si>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</si>
  <si>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</si>
  <si>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</si>
  <si>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</si>
  <si>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</si>
  <si>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</si>
  <si>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</si>
  <si>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</si>
  <si>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</si>
  <si>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</si>
  <si>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</si>
  <si>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</si>
  <si>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</si>
  <si>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</si>
  <si>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</si>
  <si>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</si>
  <si>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</si>
  <si>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</si>
  <si>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</si>
  <si>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</si>
  <si>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</si>
  <si>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</si>
  <si>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</si>
  <si>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</si>
  <si>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</si>
  <si>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</si>
  <si>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</si>
  <si>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</si>
  <si>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</si>
  <si>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</si>
  <si>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</si>
  <si>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</si>
  <si>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</si>
  <si>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</si>
  <si>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</si>
  <si>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</si>
  <si>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</si>
  <si>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</si>
  <si>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</si>
  <si>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</si>
  <si>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</si>
  <si>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</si>
  <si>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</si>
  <si>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</si>
  <si>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</si>
  <si>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</si>
  <si>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</si>
  <si>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</si>
  <si>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</si>
  <si>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</si>
  <si>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</si>
  <si>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</si>
  <si>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</si>
  <si>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</si>
  <si>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</si>
  <si>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</si>
  <si>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</si>
  <si>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</si>
  <si>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</si>
  <si>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</si>
  <si>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</si>
  <si>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</si>
  <si>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</si>
  <si>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</si>
  <si>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</si>
  <si>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</si>
  <si>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</si>
  <si>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</si>
  <si>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</si>
  <si>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</si>
  <si>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</si>
  <si>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</si>
  <si>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</si>
  <si>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</si>
  <si>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</si>
  <si>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</si>
  <si>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</si>
  <si>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</si>
  <si>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</si>
  <si>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</si>
  <si>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</si>
  <si>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</si>
  <si>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</si>
  <si>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</si>
  <si>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</si>
  <si>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</si>
  <si>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</si>
  <si>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</si>
  <si>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</si>
  <si>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</si>
  <si>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</si>
  <si>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</si>
  <si>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</si>
  <si>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</si>
  <si>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</si>
  <si>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</si>
  <si>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</si>
  <si>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</si>
  <si>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</si>
  <si>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</si>
  <si>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</si>
  <si>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</si>
  <si>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</si>
  <si>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</si>
  <si>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</si>
  <si>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</si>
  <si>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</si>
  <si>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</si>
  <si>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</si>
  <si>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</si>
  <si>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</si>
  <si>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</si>
  <si>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</si>
  <si>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</si>
  <si>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</si>
  <si>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</si>
  <si>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</si>
  <si>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</si>
  <si>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</si>
  <si>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</si>
  <si>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</si>
  <si>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</si>
  <si>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</si>
  <si>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</si>
  <si>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</si>
  <si>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</si>
  <si>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</si>
  <si>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</si>
  <si>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</si>
  <si>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</si>
  <si>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</si>
  <si>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</si>
  <si>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</si>
  <si>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</si>
  <si>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</si>
  <si>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</si>
  <si>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</si>
  <si>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</si>
  <si>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</si>
  <si>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</si>
  <si>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</si>
  <si>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</si>
  <si>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</si>
  <si>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</si>
  <si>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</si>
  <si>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</si>
  <si>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</si>
  <si>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</si>
  <si>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</si>
  <si>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</si>
  <si>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</si>
  <si>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</si>
  <si>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</si>
  <si>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</si>
  <si>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</si>
  <si>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</si>
  <si>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</si>
  <si>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</si>
  <si>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</si>
  <si>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</si>
  <si>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</si>
  <si>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</si>
  <si>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</si>
  <si>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</si>
  <si>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</si>
  <si>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</si>
  <si>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</si>
  <si>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</si>
  <si>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</si>
  <si>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</si>
  <si>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</si>
  <si>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</si>
  <si>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</si>
  <si>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</si>
  <si>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</si>
  <si>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</si>
  <si>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</si>
  <si>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</si>
  <si>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</si>
  <si>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</si>
  <si>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</si>
  <si>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</si>
  <si>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</si>
  <si>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</si>
  <si>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</si>
  <si>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</si>
  <si>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</si>
  <si>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</si>
  <si>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</si>
  <si>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</si>
  <si>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</si>
  <si>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</si>
  <si>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</si>
  <si>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</si>
  <si>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</si>
  <si>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</si>
  <si>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</si>
  <si>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</si>
  <si>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</si>
  <si>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</si>
  <si>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</si>
  <si>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</si>
  <si>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</si>
  <si>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</si>
  <si>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</si>
  <si>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</si>
  <si>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</si>
  <si>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</si>
  <si>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</si>
  <si>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</si>
  <si>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</si>
  <si>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</si>
  <si>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</si>
  <si>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</si>
  <si>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</si>
  <si>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</si>
  <si>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</si>
  <si>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</si>
  <si>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</si>
  <si>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</si>
  <si>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</si>
  <si>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</si>
  <si>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</si>
  <si>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</si>
  <si>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</si>
  <si>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</si>
  <si>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</si>
  <si>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</si>
  <si>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</si>
  <si>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</si>
  <si>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</si>
  <si>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</si>
  <si>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</si>
  <si>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</si>
  <si>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</si>
  <si>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</si>
  <si>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</si>
  <si>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</si>
  <si>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</si>
  <si>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</si>
  <si>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</si>
  <si>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</si>
  <si>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</si>
  <si>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</si>
  <si>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</si>
  <si>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</si>
  <si>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</si>
  <si>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</si>
  <si>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</si>
  <si>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</si>
  <si>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</si>
  <si>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</si>
  <si>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</si>
  <si>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</si>
  <si>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</si>
  <si>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</si>
  <si>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</si>
  <si>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</si>
  <si>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</si>
  <si>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</si>
  <si>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</si>
  <si>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</si>
  <si>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</si>
  <si>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</si>
  <si>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</si>
  <si>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</si>
  <si>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</si>
  <si>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</si>
  <si>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</si>
  <si>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</si>
  <si>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</si>
  <si>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</si>
  <si>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</si>
  <si>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</si>
  <si>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</si>
  <si>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</si>
  <si>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</si>
  <si>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</si>
  <si>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</si>
  <si>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</si>
  <si>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</si>
  <si>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</si>
  <si>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</si>
  <si>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</si>
  <si>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</si>
  <si>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</si>
  <si>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</si>
  <si>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</si>
  <si>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</si>
  <si>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</si>
  <si>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</si>
  <si>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</si>
  <si>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</si>
  <si>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</si>
  <si>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</si>
  <si>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</si>
  <si>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</si>
  <si>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</si>
  <si>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</si>
  <si>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</si>
  <si>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</si>
  <si>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</si>
  <si>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</si>
  <si>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</si>
  <si>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</si>
  <si>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</si>
  <si>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</si>
  <si>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</si>
  <si>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</si>
  <si>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</si>
  <si>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</si>
  <si>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</si>
  <si>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</si>
  <si>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</si>
  <si>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</si>
  <si>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</si>
  <si>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</si>
  <si>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</si>
  <si>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</si>
  <si>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</si>
  <si>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</si>
  <si>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</si>
  <si>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</si>
  <si>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</si>
  <si>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</si>
  <si>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</si>
  <si>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</si>
  <si>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</si>
  <si>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</si>
  <si>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</si>
  <si>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</si>
  <si>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</si>
  <si>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</si>
  <si>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</si>
  <si>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</si>
  <si>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</si>
  <si>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</si>
  <si>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</si>
  <si>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</si>
  <si>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</si>
  <si>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</si>
  <si>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</si>
  <si>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</si>
  <si>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</si>
  <si>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</si>
  <si>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</si>
  <si>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</si>
  <si>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</si>
  <si>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</si>
  <si>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</si>
  <si>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</si>
  <si>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</si>
  <si>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</si>
  <si>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</si>
  <si>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</si>
  <si>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</si>
  <si>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</si>
  <si>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</si>
  <si>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</si>
  <si>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</si>
  <si>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</si>
  <si>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</si>
  <si>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</si>
  <si>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</si>
  <si>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</si>
  <si>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</si>
  <si>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</si>
  <si>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</si>
  <si>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</si>
  <si>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</si>
  <si>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</si>
  <si>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</si>
  <si>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</si>
  <si>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</si>
  <si>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</si>
  <si>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</si>
  <si>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</si>
  <si>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</si>
  <si>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</si>
  <si>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</si>
  <si>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</si>
  <si>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</si>
  <si>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</si>
  <si>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</si>
  <si>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</si>
  <si>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</si>
  <si>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</si>
  <si>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</si>
  <si>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</si>
  <si>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</si>
  <si>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</si>
  <si>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</si>
  <si>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</si>
  <si>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</si>
  <si>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</si>
  <si>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</si>
  <si>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</si>
  <si>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</si>
  <si>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</si>
  <si>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</si>
  <si>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</si>
  <si>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</si>
  <si>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</si>
  <si>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</si>
  <si>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</si>
  <si>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</si>
  <si>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</si>
  <si>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</si>
  <si>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</si>
  <si>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</si>
  <si>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</si>
  <si>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</si>
  <si>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</si>
  <si>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</si>
  <si>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</si>
  <si>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</si>
  <si>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</si>
  <si>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</si>
  <si>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</si>
  <si>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</si>
  <si>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</si>
  <si>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</si>
  <si>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</si>
  <si>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</si>
  <si>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</si>
  <si>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</si>
  <si>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</si>
  <si>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</si>
  <si>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</si>
  <si>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</si>
  <si>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</si>
  <si>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</si>
  <si>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</si>
  <si>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</si>
  <si>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</si>
  <si>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</si>
  <si>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</si>
  <si>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</si>
  <si>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</si>
  <si>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</si>
  <si>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</si>
  <si>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</si>
  <si>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</si>
  <si>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</si>
  <si>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</si>
  <si>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</si>
  <si>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</si>
  <si>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</si>
  <si>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</si>
  <si>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</si>
  <si>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</si>
  <si>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</si>
  <si>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</si>
  <si>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</si>
  <si>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</si>
  <si>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</si>
  <si>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</si>
  <si>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</si>
  <si>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</si>
  <si>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</si>
  <si>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</si>
  <si>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</si>
  <si>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</si>
  <si>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</si>
  <si>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</si>
  <si>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</si>
  <si>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</si>
  <si>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</si>
  <si>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</si>
  <si>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</si>
  <si>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</si>
  <si>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</si>
  <si>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</si>
  <si>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</si>
  <si>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</si>
  <si>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</si>
  <si>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</si>
  <si>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</si>
  <si>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</si>
  <si>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</si>
  <si>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</si>
  <si>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</si>
  <si>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</si>
  <si>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</si>
  <si>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</si>
  <si>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</si>
  <si>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</si>
  <si>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</si>
  <si>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</si>
  <si>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</si>
  <si>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</si>
  <si>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</si>
  <si>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</si>
  <si>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</si>
  <si>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</si>
  <si>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</si>
  <si>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</si>
  <si>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</si>
  <si>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</si>
  <si>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</si>
  <si>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</si>
  <si>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</si>
  <si>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</si>
  <si>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</si>
  <si>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</si>
  <si>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</si>
  <si>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</si>
  <si>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</si>
  <si>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</si>
  <si>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</si>
  <si>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</si>
  <si>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</si>
  <si>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</si>
  <si>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</si>
  <si>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</si>
  <si>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</si>
  <si>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</si>
  <si>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</si>
  <si>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</si>
  <si>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</si>
  <si>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</si>
  <si>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</si>
  <si>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</si>
  <si>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</si>
  <si>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</si>
  <si>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</si>
  <si>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</si>
  <si>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</si>
  <si>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</si>
  <si>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</si>
  <si>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</si>
  <si>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</si>
  <si>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</si>
  <si>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</si>
  <si>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</si>
  <si>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</si>
  <si>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</si>
  <si>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</si>
  <si>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</si>
  <si>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</si>
  <si>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</si>
  <si>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</si>
  <si>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</si>
  <si>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</si>
  <si>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</si>
  <si>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</si>
  <si>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</si>
  <si>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</si>
  <si>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</si>
  <si>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</si>
  <si>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</si>
  <si>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</si>
  <si>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</si>
  <si>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</si>
  <si>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</si>
  <si>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</si>
  <si>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</si>
  <si>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</si>
  <si>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</si>
  <si>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</si>
  <si>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</si>
  <si>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</si>
  <si>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</si>
  <si>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</si>
  <si>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</si>
  <si>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</si>
  <si>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</si>
  <si>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</si>
  <si>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</si>
  <si>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</si>
  <si>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</si>
  <si>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</si>
  <si>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</si>
  <si>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</si>
  <si>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</si>
  <si>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</si>
  <si>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</si>
  <si>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</si>
  <si>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</si>
  <si>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</si>
  <si>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</si>
  <si>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</si>
  <si>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</si>
  <si>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</si>
  <si>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</si>
  <si>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</si>
  <si>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</si>
  <si>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</si>
  <si>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</si>
  <si>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</si>
  <si>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</si>
  <si>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</si>
  <si>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</si>
  <si>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</si>
  <si>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</si>
  <si>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</si>
  <si>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</si>
  <si>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</si>
  <si>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</si>
  <si>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</si>
  <si>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</si>
  <si>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</si>
  <si>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</si>
  <si>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</si>
  <si>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</si>
  <si>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</si>
  <si>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</si>
  <si>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</si>
  <si>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</si>
  <si>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</si>
  <si>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</si>
  <si>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</si>
  <si>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</si>
  <si>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</si>
  <si>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</si>
  <si>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</si>
  <si>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</si>
  <si>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</si>
  <si>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</si>
  <si>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</si>
  <si>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</si>
  <si>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</si>
  <si>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</si>
  <si>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</si>
  <si>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</si>
  <si>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</si>
  <si>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</si>
  <si>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</si>
  <si>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</si>
  <si>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</si>
  <si>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</si>
  <si>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</si>
  <si>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</si>
  <si>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</si>
  <si>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</si>
  <si>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</si>
  <si>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</si>
  <si>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</si>
  <si>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</si>
  <si>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</si>
  <si>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</si>
  <si>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</si>
  <si>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</si>
  <si>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</si>
  <si>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</si>
  <si>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</si>
  <si>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</si>
  <si>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</si>
  <si>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</si>
  <si>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</si>
  <si>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</si>
  <si>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</si>
  <si>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</si>
  <si>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</si>
  <si>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</si>
  <si>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</si>
  <si>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</si>
  <si>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</si>
  <si>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</si>
  <si>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</si>
  <si>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</si>
  <si>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</si>
  <si>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</si>
  <si>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</si>
  <si>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</si>
  <si>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</si>
  <si>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</si>
  <si>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</si>
  <si>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</si>
  <si>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</si>
  <si>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</si>
  <si>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</si>
  <si>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</si>
  <si>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</si>
  <si>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</si>
  <si>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</si>
  <si>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</si>
  <si>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</si>
  <si>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</si>
  <si>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</si>
  <si>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</si>
  <si>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</si>
  <si>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</si>
  <si>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</si>
  <si>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</si>
  <si>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</si>
  <si>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</si>
  <si>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</si>
  <si>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</si>
  <si>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</si>
  <si>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</si>
  <si>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</si>
  <si>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</si>
  <si>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</si>
  <si>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</si>
  <si>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</si>
  <si>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</si>
  <si>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</si>
  <si>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</si>
  <si>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</si>
  <si>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</si>
  <si>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</si>
  <si>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</si>
  <si>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</si>
  <si>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</si>
  <si>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</si>
  <si>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</si>
  <si>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</si>
  <si>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</si>
  <si>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</si>
  <si>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</si>
  <si>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</si>
  <si>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</si>
  <si>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</si>
  <si>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</si>
  <si>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</si>
  <si>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</si>
  <si>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</si>
  <si>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</si>
  <si>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</si>
  <si>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</si>
  <si>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</si>
  <si>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</si>
  <si>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</si>
  <si>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</si>
  <si>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</si>
  <si>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</si>
  <si>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</si>
  <si>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</si>
  <si>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</si>
  <si>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</si>
  <si>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</si>
  <si>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</si>
  <si>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</si>
  <si>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</si>
  <si>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</si>
  <si>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</si>
  <si>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</si>
  <si>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</si>
  <si>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</si>
  <si>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</si>
  <si>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</si>
  <si>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</si>
  <si>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</si>
  <si>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</si>
  <si>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</si>
  <si>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</si>
  <si>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</si>
  <si>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</si>
  <si>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</si>
  <si>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</si>
  <si>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</si>
  <si>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</si>
  <si>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</si>
  <si>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</si>
  <si>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</si>
  <si>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</si>
  <si>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</si>
  <si>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</si>
  <si>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</si>
  <si>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</si>
  <si>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</si>
  <si>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</si>
  <si>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</si>
  <si>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</si>
  <si>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</si>
  <si>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</si>
  <si>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</si>
  <si>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</si>
  <si>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</si>
  <si>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</si>
  <si>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</si>
  <si>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</si>
  <si>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</si>
  <si>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</si>
  <si>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</si>
  <si>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</si>
  <si>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</si>
  <si>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</si>
  <si>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</si>
  <si>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</si>
  <si>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</si>
  <si>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</si>
  <si>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</si>
  <si>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</si>
  <si>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</si>
  <si>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</si>
  <si>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</si>
  <si>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</si>
  <si>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</si>
  <si>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</si>
  <si>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</si>
  <si>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</si>
  <si>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</si>
  <si>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</si>
  <si>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</si>
  <si>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</si>
  <si>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</si>
  <si>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</si>
  <si>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</si>
  <si>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</si>
  <si>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</si>
  <si>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</si>
  <si>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</si>
  <si>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</si>
  <si>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</si>
  <si>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</si>
  <si>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</si>
  <si>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</si>
  <si>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</si>
  <si>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</si>
  <si>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</si>
  <si>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</si>
  <si>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</si>
  <si>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</si>
  <si>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</si>
  <si>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</si>
  <si>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</si>
  <si>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</si>
  <si>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</si>
  <si>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</si>
  <si>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</si>
  <si>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</si>
  <si>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</si>
  <si>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</si>
  <si>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</si>
  <si>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</si>
  <si>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</si>
  <si>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</si>
  <si>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</si>
  <si>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</si>
  <si>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</si>
  <si>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</si>
  <si>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</si>
  <si>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</si>
  <si>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</si>
  <si>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</si>
  <si>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</si>
  <si>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</si>
  <si>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</si>
  <si>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</si>
  <si>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</si>
  <si>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</si>
  <si>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</si>
  <si>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</si>
  <si>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</si>
  <si>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</si>
  <si>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</si>
  <si>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</si>
  <si>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</si>
  <si>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</si>
  <si>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</si>
  <si>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</si>
  <si>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</si>
  <si>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</si>
  <si>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</si>
  <si>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</si>
  <si>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</si>
  <si>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</si>
  <si>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</si>
  <si>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</si>
  <si>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</si>
  <si>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</si>
  <si>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</si>
  <si>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</si>
  <si>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</si>
  <si>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</si>
  <si>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</si>
  <si>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</si>
  <si>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</si>
  <si>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</si>
  <si>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</si>
  <si>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</si>
  <si>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</si>
  <si>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</si>
  <si>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</si>
  <si>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</si>
  <si>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</si>
  <si>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</si>
  <si>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</si>
  <si>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</si>
  <si>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</si>
  <si>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</si>
  <si>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</si>
  <si>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</si>
  <si>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</si>
  <si>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</si>
  <si>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</si>
  <si>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</si>
  <si>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</si>
  <si>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</si>
  <si>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</si>
  <si>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</si>
  <si>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</si>
  <si>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</si>
  <si>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</si>
  <si>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</si>
  <si>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</si>
  <si>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</si>
  <si>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</si>
  <si>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</si>
  <si>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</si>
  <si>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</si>
  <si>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</si>
  <si>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</si>
  <si>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</si>
  <si>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</si>
  <si>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</si>
  <si>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</si>
  <si>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</si>
  <si>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</si>
  <si>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</si>
  <si>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</si>
  <si>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</si>
  <si>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</si>
  <si>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</si>
  <si>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</si>
  <si>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</si>
  <si>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</si>
  <si>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</si>
  <si>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</si>
  <si>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</si>
  <si>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</si>
  <si>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</si>
  <si>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</si>
  <si>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</si>
  <si>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</si>
  <si>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</si>
  <si>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</si>
  <si>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</si>
  <si>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</si>
  <si>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</si>
  <si>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</si>
  <si>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</si>
  <si>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</si>
  <si>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</si>
  <si>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</si>
  <si>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</si>
  <si>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</si>
  <si>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</si>
  <si>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</si>
  <si>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</si>
  <si>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</si>
  <si>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</si>
  <si>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</si>
  <si>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</si>
  <si>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</si>
  <si>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</si>
  <si>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</si>
  <si>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</si>
  <si>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</si>
  <si>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</si>
  <si>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</si>
  <si>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</si>
  <si>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</si>
  <si>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</si>
  <si>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</si>
  <si>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</si>
  <si>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</si>
  <si>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</si>
  <si>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</si>
  <si>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</si>
  <si>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</si>
  <si>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</si>
  <si>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</si>
  <si>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</si>
  <si>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</si>
  <si>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</si>
  <si>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</si>
  <si>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</si>
  <si>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</si>
  <si>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</si>
  <si>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</si>
  <si>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</si>
  <si>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</si>
  <si>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</si>
  <si>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</si>
  <si>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</si>
  <si>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</si>
  <si>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</si>
  <si>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</si>
  <si>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</si>
  <si>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</si>
  <si>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</si>
  <si>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</si>
  <si>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</si>
  <si>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</si>
  <si>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</si>
  <si>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</si>
  <si>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</si>
  <si>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</si>
  <si>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</si>
  <si>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</si>
  <si>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</si>
  <si>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</si>
  <si>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</si>
  <si>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</si>
  <si>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</si>
  <si>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</si>
  <si>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</si>
  <si>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</si>
  <si>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</si>
  <si>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</si>
  <si>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</si>
  <si>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</si>
  <si>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</si>
  <si>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</si>
  <si>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</si>
  <si>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</si>
  <si>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</si>
  <si>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</si>
  <si>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</si>
  <si>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</si>
  <si>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</si>
  <si>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</si>
  <si>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</si>
  <si>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</si>
  <si>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</si>
  <si>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</si>
  <si>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</si>
  <si>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</si>
  <si>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</si>
  <si>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</si>
  <si>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</si>
  <si>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</si>
  <si>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</si>
  <si>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</si>
  <si>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</si>
  <si>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</si>
  <si>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</si>
  <si>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</si>
  <si>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</si>
  <si>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</si>
  <si>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</si>
  <si>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</si>
  <si>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</si>
  <si>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</si>
  <si>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</si>
  <si>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</si>
  <si>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</si>
  <si>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</si>
  <si>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</si>
  <si>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</si>
  <si>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</si>
  <si>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</si>
  <si>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</si>
  <si>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</si>
  <si>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</si>
  <si>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</si>
  <si>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</si>
  <si>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</si>
  <si>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</si>
  <si>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</si>
  <si>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</si>
  <si>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</si>
  <si>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</si>
  <si>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</si>
  <si>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</si>
  <si>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</si>
  <si>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</si>
  <si>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</si>
  <si>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</si>
  <si>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</si>
  <si>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</si>
  <si>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</si>
  <si>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</si>
  <si>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</si>
  <si>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</si>
  <si>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</si>
  <si>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</si>
  <si>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</si>
  <si>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</si>
  <si>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</si>
  <si>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</si>
  <si>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</si>
  <si>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</si>
  <si>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</si>
  <si>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</si>
  <si>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</si>
  <si>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</si>
  <si>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</si>
  <si>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</si>
  <si>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</si>
  <si>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</si>
  <si>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</si>
  <si>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</si>
  <si>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</si>
  <si>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</si>
  <si>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</si>
  <si>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</si>
  <si>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</si>
  <si>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</si>
  <si>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</si>
  <si>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</si>
  <si>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</si>
  <si>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</si>
  <si>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</si>
  <si>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</si>
  <si>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</si>
  <si>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</si>
  <si>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</si>
  <si>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</si>
  <si>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</si>
  <si>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</si>
  <si>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</si>
  <si>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</si>
  <si>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</si>
  <si>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</si>
  <si>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</si>
  <si>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</si>
  <si>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</si>
  <si>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</si>
  <si>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</si>
  <si>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</si>
  <si>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</si>
  <si>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</si>
  <si>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</si>
  <si>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</si>
  <si>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</si>
  <si>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</si>
  <si>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</si>
  <si>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</si>
  <si>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</si>
  <si>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</si>
  <si>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</si>
  <si>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</si>
  <si>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</si>
  <si>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</si>
  <si>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</si>
  <si>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</si>
  <si>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</si>
  <si>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</si>
  <si>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</si>
  <si>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</si>
  <si>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</si>
  <si>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</si>
  <si>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</si>
  <si>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</si>
  <si>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</si>
  <si>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</si>
  <si>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</si>
  <si>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</si>
  <si>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</si>
  <si>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</si>
  <si>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</si>
  <si>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</si>
  <si>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</si>
  <si>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</si>
  <si>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</si>
  <si>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</si>
  <si>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</si>
  <si>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</si>
  <si>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</si>
  <si>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</si>
  <si>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</si>
  <si>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</si>
  <si>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</si>
  <si>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</si>
  <si>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</si>
  <si>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</si>
  <si>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</si>
  <si>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</si>
  <si>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</si>
  <si>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</si>
  <si>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</si>
  <si>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</si>
  <si>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</si>
  <si>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</si>
  <si>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</si>
  <si>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</si>
  <si>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</si>
  <si>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</si>
  <si>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</si>
  <si>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</si>
  <si>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</si>
  <si>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</si>
  <si>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</si>
  <si>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</si>
  <si>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</si>
  <si>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</si>
  <si>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</si>
  <si>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</si>
  <si>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</si>
  <si>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</si>
  <si>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</si>
  <si>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</si>
  <si>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</si>
  <si>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</si>
  <si>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</si>
  <si>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</si>
  <si>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</si>
  <si>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</si>
  <si>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</si>
  <si>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</si>
  <si>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</si>
  <si>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</si>
  <si>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</si>
  <si>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</si>
  <si>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</si>
  <si>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</si>
  <si>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</si>
  <si>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</si>
  <si>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</si>
  <si>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</si>
  <si>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</si>
  <si>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</si>
  <si>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</si>
  <si>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</si>
  <si>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</si>
  <si>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</si>
  <si>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</si>
  <si>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</si>
  <si>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</si>
  <si>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</si>
  <si>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</si>
  <si>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</si>
  <si>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</si>
  <si>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</si>
  <si>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</si>
  <si>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</si>
  <si>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</si>
  <si>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</si>
  <si>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</si>
  <si>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</si>
  <si>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</si>
  <si>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</si>
  <si>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</si>
  <si>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</si>
  <si>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</si>
  <si>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</si>
  <si>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</si>
  <si>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</si>
  <si>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</si>
  <si>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</si>
  <si>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</si>
  <si>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</si>
  <si>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</si>
  <si>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</si>
  <si>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</si>
  <si>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</si>
  <si>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</si>
  <si>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</si>
  <si>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</si>
  <si>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</si>
  <si>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</si>
  <si>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</si>
  <si>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</si>
  <si>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</si>
  <si>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</si>
  <si>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</si>
  <si>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</si>
  <si>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</si>
  <si>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</si>
  <si>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</si>
  <si>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</si>
  <si>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</si>
  <si>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</si>
  <si>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</si>
  <si>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</si>
  <si>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</si>
  <si>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</si>
  <si>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</si>
  <si>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</si>
  <si>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</si>
  <si>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</si>
  <si>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</si>
  <si>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</si>
  <si>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</si>
  <si>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</si>
  <si>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</si>
  <si>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</si>
  <si>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</si>
  <si>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</si>
  <si>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</si>
  <si>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</si>
  <si>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</si>
  <si>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</si>
  <si>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</si>
  <si>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</si>
  <si>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</si>
  <si>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</si>
  <si>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</si>
  <si>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</si>
  <si>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</si>
  <si>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</si>
  <si>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</si>
  <si>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</si>
  <si>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</si>
  <si>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</si>
  <si>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</si>
  <si>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</si>
  <si>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</si>
  <si>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</si>
  <si>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</si>
  <si>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</si>
  <si>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</si>
  <si>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</si>
  <si>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</si>
  <si>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</si>
  <si>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</si>
  <si>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</si>
  <si>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</si>
  <si>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</si>
  <si>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</si>
  <si>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</si>
  <si>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</si>
  <si>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</si>
  <si>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</si>
  <si>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</si>
  <si>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</si>
  <si>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</si>
  <si>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</si>
  <si>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</si>
  <si>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</si>
  <si>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</si>
  <si>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</si>
  <si>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</si>
  <si>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</si>
  <si>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</si>
  <si>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</si>
  <si>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</si>
  <si>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</si>
  <si>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</si>
  <si>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</si>
  <si>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</si>
  <si>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</si>
  <si>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</si>
  <si>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</si>
  <si>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</si>
  <si>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</si>
  <si>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</si>
  <si>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</si>
  <si>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</si>
  <si>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</si>
  <si>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</si>
  <si>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</si>
  <si>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</si>
  <si>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</si>
  <si>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</si>
  <si>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</si>
  <si>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</si>
  <si>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</si>
  <si>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</si>
  <si>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</si>
  <si>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</si>
  <si>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</si>
  <si>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</si>
  <si>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</si>
  <si>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</si>
  <si>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</si>
  <si>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</si>
  <si>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</si>
  <si>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</si>
  <si>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</si>
  <si>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</si>
  <si>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</si>
  <si>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</si>
  <si>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</si>
  <si>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</si>
  <si>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</si>
  <si>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</si>
  <si>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</si>
  <si>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</si>
  <si>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</si>
  <si>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</si>
  <si>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</si>
  <si>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</si>
  <si>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</si>
  <si>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</si>
  <si>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</si>
  <si>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</si>
  <si>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</si>
  <si>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</si>
  <si>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</si>
  <si>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</si>
  <si>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</si>
  <si>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</si>
  <si>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</si>
  <si>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</si>
  <si>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</si>
  <si>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</si>
  <si>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</si>
  <si>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</si>
  <si>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</si>
  <si>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</si>
  <si>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</si>
  <si>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</si>
  <si>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</si>
  <si>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</si>
  <si>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</si>
  <si>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</si>
  <si>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</si>
  <si>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</si>
  <si>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</si>
  <si>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</si>
  <si>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</si>
  <si>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</si>
  <si>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</si>
  <si>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</si>
  <si>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</si>
  <si>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</si>
  <si>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</si>
  <si>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</si>
  <si>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</si>
  <si>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</si>
  <si>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</si>
  <si>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</si>
  <si>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</si>
  <si>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</si>
  <si>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</si>
  <si>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</si>
  <si>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</si>
  <si>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</si>
  <si>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</si>
  <si>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</si>
  <si>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</si>
  <si>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</si>
  <si>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</si>
  <si>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</si>
  <si>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</si>
  <si>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</si>
  <si>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</si>
  <si>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</si>
  <si>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</si>
  <si>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</si>
  <si>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</si>
  <si>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</si>
  <si>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</si>
  <si>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</si>
  <si>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</si>
  <si>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</si>
  <si>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</si>
  <si>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</si>
  <si>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</si>
  <si>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</si>
  <si>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</si>
  <si>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</si>
  <si>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</si>
  <si>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</si>
  <si>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</si>
  <si>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</si>
  <si>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</si>
  <si>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</si>
  <si>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</si>
  <si>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</si>
  <si>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</si>
  <si>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</si>
  <si>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</si>
  <si>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</si>
  <si>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</si>
  <si>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</si>
  <si>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</si>
  <si>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</si>
  <si>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</si>
  <si>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</si>
  <si>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</si>
  <si>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</si>
  <si>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</si>
  <si>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</si>
  <si>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</si>
  <si>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</si>
  <si>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</si>
  <si>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</si>
  <si>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</si>
  <si>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</si>
  <si>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</si>
  <si>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</si>
  <si>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</si>
  <si>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</si>
  <si>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</si>
  <si>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</si>
  <si>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</si>
  <si>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</si>
  <si>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</si>
  <si>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</si>
  <si>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</si>
  <si>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</si>
  <si>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</si>
  <si>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</si>
  <si>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</si>
  <si>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</si>
  <si>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</si>
  <si>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</si>
  <si>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</si>
  <si>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</si>
  <si>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</si>
  <si>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</si>
  <si>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</si>
  <si>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</si>
  <si>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</si>
  <si>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</si>
  <si>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</si>
  <si>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</si>
  <si>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</si>
  <si>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</si>
  <si>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</si>
  <si>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</si>
  <si>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</si>
  <si>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</si>
  <si>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</si>
  <si>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</si>
  <si>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</si>
  <si>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</si>
  <si>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</si>
  <si>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</si>
  <si>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</si>
  <si>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</si>
  <si>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</si>
  <si>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</si>
  <si>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</si>
  <si>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</si>
  <si>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</si>
  <si>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</si>
  <si>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</si>
  <si>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</si>
  <si>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</si>
  <si>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</si>
  <si>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</si>
  <si>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</si>
  <si>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</si>
  <si>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</si>
  <si>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</si>
  <si>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</si>
  <si>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</si>
  <si>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</si>
  <si>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</si>
  <si>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</si>
  <si>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</si>
  <si>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</si>
  <si>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</si>
  <si>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</si>
  <si>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</si>
  <si>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</si>
  <si>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</si>
  <si>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</si>
  <si>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</si>
  <si>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</si>
  <si>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</si>
  <si>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</si>
  <si>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</si>
  <si>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</si>
  <si>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</si>
  <si>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</si>
  <si>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</si>
  <si>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</si>
  <si>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</si>
  <si>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</si>
  <si>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</si>
  <si>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</si>
  <si>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</si>
  <si>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</si>
  <si>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</si>
  <si>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</si>
  <si>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</si>
  <si>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</si>
  <si>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</si>
  <si>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</si>
  <si>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</si>
  <si>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</si>
  <si>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</si>
  <si>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</si>
  <si>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</si>
  <si>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</si>
  <si>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</si>
  <si>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</si>
  <si>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</si>
  <si>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</si>
  <si>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</si>
  <si>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</si>
  <si>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</si>
  <si>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</si>
  <si>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</si>
  <si>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</si>
  <si>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</si>
  <si>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</si>
  <si>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</si>
  <si>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</si>
  <si>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</si>
  <si>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</si>
  <si>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</si>
  <si>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</si>
  <si>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</si>
  <si>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</si>
  <si>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</si>
  <si>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</si>
  <si>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</si>
  <si>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</si>
  <si>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</si>
  <si>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</si>
  <si>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</si>
  <si>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</si>
  <si>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</si>
  <si>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</si>
  <si>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</si>
  <si>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</si>
  <si>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</si>
  <si>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</si>
  <si>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</si>
  <si>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</si>
  <si>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</si>
  <si>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</si>
  <si>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</si>
  <si>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</si>
  <si>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</si>
  <si>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</si>
  <si>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</si>
  <si>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</si>
  <si>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</si>
  <si>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</si>
  <si>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</si>
  <si>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</si>
  <si>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</si>
  <si>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</si>
  <si>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</si>
  <si>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</si>
  <si>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</si>
  <si>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</si>
  <si>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</si>
  <si>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</si>
  <si>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</si>
  <si>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</si>
  <si>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</si>
  <si>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</si>
  <si>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</si>
  <si>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</si>
  <si>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</si>
  <si>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</si>
  <si>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</si>
  <si>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</si>
  <si>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</si>
  <si>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</si>
  <si>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</si>
  <si>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</si>
  <si>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</si>
  <si>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</si>
  <si>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</si>
  <si>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</si>
  <si>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</si>
  <si>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</si>
  <si>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</si>
  <si>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</si>
  <si>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</si>
  <si>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</si>
  <si>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</si>
  <si>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</si>
  <si>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</si>
  <si>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</si>
  <si>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</si>
  <si>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</si>
  <si>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</si>
  <si>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</si>
  <si>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</si>
  <si>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</si>
  <si>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</si>
  <si>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</si>
  <si>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</si>
  <si>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</si>
  <si>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</si>
  <si>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</si>
  <si>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</si>
  <si>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</si>
  <si>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</si>
  <si>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</si>
  <si>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</si>
  <si>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</si>
  <si>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</si>
  <si>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</si>
  <si>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</si>
  <si>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</si>
  <si>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</si>
  <si>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</si>
  <si>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</si>
  <si>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</si>
  <si>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</si>
  <si>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</si>
  <si>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</si>
  <si>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</si>
  <si>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</si>
  <si>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</si>
  <si>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</si>
  <si>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</si>
  <si>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</si>
  <si>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</si>
  <si>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</si>
  <si>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</si>
  <si>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</si>
  <si>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</si>
  <si>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</si>
  <si>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</si>
  <si>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</si>
  <si>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</si>
  <si>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</si>
  <si>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</si>
  <si>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</si>
  <si>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</si>
  <si>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</si>
  <si>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</si>
  <si>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</si>
  <si>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</si>
  <si>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</si>
  <si>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</si>
  <si>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</si>
  <si>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</si>
  <si>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</si>
  <si>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</si>
  <si>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</si>
  <si>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</si>
  <si>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</si>
  <si>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</si>
  <si>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</si>
  <si>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</si>
  <si>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</si>
  <si>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</si>
  <si>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</si>
  <si>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</si>
  <si>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</si>
  <si>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</si>
  <si>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</si>
  <si>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</si>
  <si>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</si>
  <si>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</si>
  <si>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</si>
  <si>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</si>
  <si>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</si>
  <si>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</si>
  <si>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</si>
  <si>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</si>
  <si>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</si>
  <si>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</si>
  <si>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</si>
  <si>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</si>
  <si>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</si>
  <si>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</si>
  <si>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</si>
  <si>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</si>
  <si>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</si>
  <si>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</si>
  <si>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</si>
  <si>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</si>
  <si>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</si>
  <si>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</si>
  <si>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</si>
  <si>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</si>
  <si>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</si>
  <si>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</si>
  <si>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</si>
  <si>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</si>
  <si>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</si>
  <si>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</si>
  <si>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</si>
  <si>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</si>
  <si>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</si>
  <si>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</si>
  <si>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</si>
  <si>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</si>
  <si>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</si>
  <si>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</si>
  <si>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</si>
  <si>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</si>
  <si>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</si>
  <si>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</si>
  <si>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</si>
  <si>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</si>
  <si>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</si>
  <si>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</si>
  <si>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</si>
  <si>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</si>
  <si>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</si>
  <si>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</si>
  <si>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</si>
  <si>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</si>
  <si>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</si>
  <si>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</si>
  <si>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</si>
  <si>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</si>
  <si>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</si>
  <si>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</si>
  <si>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</si>
  <si>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</si>
  <si>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</si>
  <si>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</si>
  <si>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</si>
  <si>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</si>
  <si>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</si>
  <si>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</si>
  <si>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</si>
  <si>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</si>
  <si>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</si>
  <si>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</si>
  <si>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</si>
  <si>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</si>
  <si>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</si>
  <si>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</si>
  <si>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</si>
  <si>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</si>
  <si>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</si>
  <si>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</si>
  <si>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</si>
  <si>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</si>
  <si>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</si>
  <si>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</si>
  <si>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</si>
  <si>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</si>
  <si>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</si>
  <si>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</si>
  <si>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</si>
  <si>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</si>
  <si>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</si>
  <si>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</si>
  <si>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</si>
  <si>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</si>
  <si>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</si>
  <si>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</si>
  <si>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</si>
  <si>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</si>
  <si>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</si>
  <si>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</si>
  <si>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</si>
  <si>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</si>
  <si>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</si>
  <si>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</si>
  <si>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</si>
  <si>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</si>
  <si>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</si>
  <si>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</si>
  <si>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</si>
  <si>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</si>
  <si>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</si>
  <si>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</si>
  <si>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</si>
  <si>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</si>
  <si>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</si>
  <si>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</si>
  <si>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</si>
  <si>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</si>
  <si>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</si>
  <si>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</si>
  <si>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</si>
  <si>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</si>
  <si>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</si>
  <si>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</si>
  <si>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</si>
  <si>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</si>
  <si>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</si>
  <si>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</si>
  <si>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</si>
  <si>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</si>
  <si>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</si>
  <si>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</si>
  <si>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</si>
  <si>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</si>
  <si>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</si>
  <si>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</si>
  <si>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</si>
  <si>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</si>
  <si>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</si>
  <si>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</si>
  <si>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</si>
  <si>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</si>
  <si>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</si>
  <si>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</si>
  <si>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</si>
  <si>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</si>
  <si>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</si>
  <si>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</si>
  <si>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</si>
  <si>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</si>
  <si>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</si>
  <si>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</si>
  <si>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</si>
  <si>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</si>
  <si>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</si>
  <si>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</si>
  <si>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</si>
  <si>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</si>
  <si>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</si>
  <si>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</si>
  <si>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</si>
  <si>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</si>
  <si>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</si>
  <si>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</si>
  <si>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</si>
  <si>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</si>
  <si>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</si>
  <si>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</si>
  <si>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</si>
  <si>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</si>
  <si>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</si>
  <si>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</si>
  <si>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</si>
  <si>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</si>
  <si>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</si>
  <si>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</si>
  <si>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</si>
  <si>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</si>
  <si>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</si>
  <si>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</si>
  <si>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</si>
  <si>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</si>
  <si>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</si>
  <si>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</si>
  <si>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</si>
  <si>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</si>
  <si>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</si>
  <si>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</si>
  <si>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</si>
  <si>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</si>
  <si>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</si>
  <si>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</si>
  <si>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</si>
  <si>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</si>
  <si>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</si>
  <si>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</si>
  <si>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</si>
  <si>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</si>
  <si>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</si>
  <si>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</si>
  <si>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</si>
  <si>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</si>
  <si>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</si>
  <si>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</si>
  <si>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</si>
  <si>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</si>
  <si>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</si>
  <si>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</si>
  <si>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</si>
  <si>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</si>
  <si>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</si>
  <si>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</si>
  <si>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</si>
  <si>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</si>
  <si>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</si>
  <si>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</si>
  <si>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</si>
  <si>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</si>
  <si>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</si>
  <si>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</si>
  <si>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</si>
  <si>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</si>
  <si>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</si>
  <si>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</si>
  <si>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</si>
  <si>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</si>
  <si>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</si>
  <si>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</si>
  <si>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</si>
  <si>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</si>
  <si>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</si>
  <si>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</si>
  <si>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</si>
  <si>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</si>
  <si>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</si>
  <si>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</si>
  <si>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</si>
  <si>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</si>
  <si>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</si>
  <si>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</si>
  <si>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</si>
  <si>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</si>
  <si>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</si>
  <si>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</si>
  <si>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</si>
  <si>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</si>
  <si>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</si>
  <si>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</si>
  <si>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</si>
  <si>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</si>
  <si>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</si>
  <si>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</si>
  <si>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</si>
  <si>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</si>
  <si>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</si>
  <si>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</si>
  <si>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</si>
  <si>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</si>
  <si>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</si>
  <si>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</si>
  <si>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</si>
  <si>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</si>
  <si>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</si>
  <si>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</si>
  <si>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</si>
  <si>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</si>
  <si>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</si>
  <si>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</si>
  <si>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</si>
  <si>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</si>
  <si>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</si>
  <si>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</si>
  <si>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</si>
  <si>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</si>
  <si>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</si>
  <si>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</si>
  <si>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</si>
  <si>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</si>
  <si>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</si>
  <si>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</si>
  <si>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</si>
  <si>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</si>
  <si>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</si>
  <si>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</si>
  <si>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</si>
  <si>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</si>
  <si>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</si>
  <si>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</si>
  <si>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</si>
  <si>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</si>
  <si>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</si>
  <si>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</si>
  <si>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</si>
  <si>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</si>
  <si>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</si>
  <si>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</si>
  <si>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</si>
  <si>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</si>
  <si>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</si>
  <si>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</si>
  <si>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</si>
  <si>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</si>
  <si>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</si>
  <si>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</si>
  <si>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</si>
  <si>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</si>
  <si>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</si>
  <si>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</si>
  <si>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</si>
  <si>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</si>
  <si>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</si>
  <si>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</si>
  <si>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</si>
  <si>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</si>
  <si>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</si>
  <si>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</si>
  <si>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</si>
  <si>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</si>
  <si>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</si>
  <si>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</si>
  <si>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</si>
  <si>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</si>
  <si>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</si>
  <si>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</si>
  <si>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</si>
  <si>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</si>
  <si>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</si>
  <si>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</si>
  <si>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</si>
  <si>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</si>
  <si>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</si>
  <si>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</si>
  <si>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</si>
  <si>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</si>
  <si>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</si>
  <si>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</si>
  <si>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</si>
  <si>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</si>
  <si>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</si>
  <si>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</si>
  <si>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</si>
  <si>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</si>
  <si>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</si>
  <si>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</si>
  <si>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</si>
  <si>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</si>
  <si>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</si>
  <si>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</si>
  <si>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</si>
  <si>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</si>
  <si>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</si>
  <si>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</si>
  <si>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</si>
  <si>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</si>
  <si>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</si>
  <si>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</si>
  <si>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</si>
  <si>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</si>
  <si>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</si>
  <si>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</si>
  <si>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</si>
  <si>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</si>
  <si>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</si>
  <si>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</si>
  <si>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</si>
  <si>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</si>
  <si>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</si>
  <si>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</si>
  <si>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</si>
  <si>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</si>
  <si>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</si>
  <si>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</si>
  <si>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</si>
  <si>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</si>
  <si>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</si>
  <si>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</si>
  <si>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</si>
  <si>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</si>
  <si>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</si>
  <si>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</si>
  <si>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</si>
  <si>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</si>
  <si>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</si>
  <si>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</si>
  <si>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</si>
  <si>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</si>
  <si>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</si>
  <si>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</si>
  <si>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</si>
  <si>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</si>
  <si>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</si>
  <si>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</si>
  <si>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</si>
  <si>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</si>
  <si>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</si>
  <si>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</si>
  <si>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</si>
  <si>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</si>
  <si>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</si>
  <si>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</si>
  <si>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</si>
  <si>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</si>
  <si>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</si>
  <si>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</si>
  <si>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</si>
  <si>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</si>
  <si>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</si>
  <si>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</si>
  <si>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</si>
  <si>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</si>
  <si>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</si>
  <si>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</si>
  <si>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</si>
  <si>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</si>
  <si>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</si>
  <si>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</si>
  <si>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</si>
  <si>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</si>
  <si>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</si>
  <si>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</si>
  <si>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</si>
  <si>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</si>
  <si>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</si>
  <si>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</si>
  <si>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</si>
  <si>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</si>
  <si>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</si>
  <si>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</si>
  <si>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</si>
  <si>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</si>
  <si>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</si>
  <si>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</si>
  <si>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</si>
  <si>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</si>
  <si>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</si>
  <si>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</si>
  <si>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</si>
  <si>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</si>
  <si>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</si>
  <si>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</si>
  <si>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</si>
  <si>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</si>
  <si>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</si>
  <si>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</si>
  <si>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</si>
  <si>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</si>
  <si>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</si>
  <si>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</si>
  <si>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</si>
  <si>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</si>
  <si>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</si>
  <si>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</si>
  <si>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</si>
  <si>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</si>
  <si>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</si>
  <si>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</si>
  <si>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</si>
  <si>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</si>
  <si>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</si>
  <si>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</si>
  <si>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</si>
  <si>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</si>
  <si>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</si>
  <si>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</si>
  <si>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</si>
  <si>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</si>
  <si>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</si>
  <si>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</si>
  <si>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</si>
  <si>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</si>
  <si>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</si>
  <si>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</si>
  <si>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</si>
  <si>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</si>
  <si>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</si>
  <si>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</si>
  <si>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</si>
  <si>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</si>
  <si>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</si>
  <si>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</si>
  <si>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</si>
  <si>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</si>
  <si>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</si>
  <si>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</si>
  <si>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</si>
  <si>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</si>
  <si>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</si>
  <si>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</si>
  <si>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</si>
  <si>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</si>
  <si>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</si>
  <si>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</si>
  <si>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</si>
  <si>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</si>
  <si>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</si>
  <si>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</si>
  <si>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</si>
  <si>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</si>
  <si>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</si>
  <si>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</si>
  <si>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</si>
  <si>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</si>
  <si>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</si>
  <si>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</si>
  <si>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</si>
  <si>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</si>
  <si>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</si>
  <si>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</si>
  <si>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</si>
  <si>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</si>
  <si>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</si>
  <si>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</si>
  <si>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</si>
  <si>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</si>
  <si>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</si>
  <si>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</si>
  <si>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</si>
  <si>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</si>
  <si>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</si>
  <si>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</si>
  <si>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</si>
  <si>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</si>
  <si>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</si>
  <si>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</si>
  <si>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</si>
  <si>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</si>
  <si>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</si>
  <si>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</si>
  <si>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</si>
  <si>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</si>
  <si>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</si>
  <si>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</si>
  <si>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</si>
  <si>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</si>
  <si>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</si>
  <si>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</si>
  <si>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</si>
  <si>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</si>
  <si>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</si>
  <si>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</si>
  <si>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</si>
  <si>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</si>
  <si>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</si>
  <si>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</si>
  <si>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</si>
  <si>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</si>
  <si>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</si>
  <si>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</si>
  <si>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</si>
  <si>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</si>
  <si>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</si>
  <si>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</si>
  <si>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</si>
  <si>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</si>
  <si>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</si>
  <si>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</si>
  <si>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</si>
  <si>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</si>
  <si>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</si>
  <si>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</si>
  <si>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</si>
  <si>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</si>
  <si>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</si>
  <si>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</si>
  <si>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</si>
  <si>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</si>
  <si>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</si>
  <si>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</si>
  <si>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</si>
  <si>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</si>
  <si>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</si>
  <si>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</si>
  <si>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</si>
  <si>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</si>
  <si>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</si>
  <si>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</si>
  <si>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</si>
  <si>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</si>
  <si>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</si>
  <si>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</si>
  <si>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</si>
  <si>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</si>
  <si>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</si>
  <si>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</si>
  <si>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</si>
  <si>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</si>
  <si>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</si>
  <si>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</si>
  <si>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</si>
  <si>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</si>
  <si>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</si>
  <si>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</si>
  <si>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</si>
  <si>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</si>
  <si>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</si>
  <si>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</si>
  <si>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</si>
  <si>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</si>
  <si>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</si>
  <si>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</si>
  <si>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</si>
  <si>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</si>
  <si>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</si>
  <si>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</si>
  <si>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</si>
  <si>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</si>
  <si>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</si>
  <si>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</si>
  <si>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</si>
  <si>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</si>
  <si>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</si>
  <si>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</si>
  <si>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</si>
  <si>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</si>
  <si>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</si>
  <si>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</si>
  <si>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</si>
  <si>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</si>
  <si>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</si>
  <si>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</si>
  <si>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</si>
  <si>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</si>
  <si>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</si>
  <si>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</si>
  <si>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</si>
  <si>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</si>
  <si>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</si>
  <si>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</si>
  <si>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</si>
  <si>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</si>
  <si>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</si>
  <si>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</si>
  <si>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</si>
  <si>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</si>
  <si>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</si>
  <si>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</si>
  <si>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</si>
  <si>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</si>
  <si>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</si>
  <si>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</si>
  <si>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</si>
  <si>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</si>
  <si>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</si>
  <si>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</si>
  <si>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</si>
  <si>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</si>
  <si>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</si>
  <si>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</si>
  <si>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</si>
  <si>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</si>
  <si>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</si>
  <si>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</si>
  <si>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</si>
  <si>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</si>
  <si>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</si>
  <si>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</si>
  <si>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</si>
  <si>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</si>
  <si>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</si>
  <si>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</si>
  <si>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</si>
  <si>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</si>
  <si>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</si>
  <si>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</si>
  <si>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</si>
  <si>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</si>
  <si>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</si>
  <si>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</si>
  <si>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</si>
  <si>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</si>
  <si>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</si>
  <si>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</si>
  <si>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</si>
  <si>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</si>
  <si>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</si>
  <si>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</si>
  <si>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</si>
  <si>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</si>
  <si>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</si>
  <si>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</si>
  <si>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</si>
  <si>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</si>
  <si>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</si>
  <si>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</si>
  <si>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</si>
  <si>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</si>
  <si>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</si>
  <si>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</si>
  <si>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</si>
  <si>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</si>
  <si>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</si>
  <si>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</si>
  <si>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</si>
  <si>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</si>
  <si>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</si>
  <si>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</si>
  <si>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</si>
  <si>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</si>
  <si>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</si>
  <si>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</si>
  <si>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</si>
  <si>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</si>
  <si>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</si>
  <si>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</si>
  <si>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</si>
  <si>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</si>
  <si>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</si>
  <si>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</si>
  <si>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</si>
  <si>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</si>
  <si>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</si>
  <si>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</si>
  <si>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</si>
  <si>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</si>
  <si>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</si>
  <si>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</si>
  <si>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</si>
  <si>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</si>
  <si>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</si>
  <si>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</si>
  <si>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</si>
  <si>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</si>
  <si>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</si>
  <si>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</si>
  <si>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</si>
  <si>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</si>
  <si>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</si>
  <si>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</si>
  <si>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</si>
  <si>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</si>
  <si>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</si>
  <si>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</si>
  <si>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</si>
  <si>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</si>
  <si>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</si>
  <si>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</si>
  <si>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</si>
  <si>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</si>
  <si>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</si>
  <si>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</si>
  <si>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</si>
  <si>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</si>
  <si>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</si>
  <si>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</si>
  <si>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</si>
  <si>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</si>
  <si>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</si>
  <si>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</si>
  <si>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</si>
  <si>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</si>
  <si>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</si>
  <si>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</si>
  <si>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</si>
  <si>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</si>
  <si>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</si>
  <si>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</si>
  <si>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</si>
  <si>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</si>
  <si>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</si>
  <si>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</si>
  <si>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</si>
  <si>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</si>
  <si>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</si>
  <si>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</si>
  <si>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</si>
  <si>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</si>
  <si>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</si>
  <si>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</si>
  <si>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</si>
  <si>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</si>
  <si>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</si>
  <si>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</si>
  <si>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</si>
  <si>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</si>
  <si>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</si>
  <si>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</si>
  <si>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</si>
  <si>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</si>
  <si>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</si>
  <si>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</si>
  <si>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</si>
  <si>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</si>
  <si>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</si>
  <si>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</si>
  <si>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</si>
  <si>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</si>
  <si>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</si>
  <si>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</si>
  <si>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</si>
  <si>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</si>
  <si>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</si>
  <si>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</si>
  <si>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</si>
  <si>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</si>
  <si>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</si>
  <si>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</si>
  <si>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</si>
  <si>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</si>
  <si>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</si>
  <si>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</si>
  <si>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</si>
  <si>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</si>
  <si>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</si>
  <si>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</si>
  <si>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</si>
  <si>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</si>
  <si>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</si>
  <si>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</si>
  <si>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</si>
  <si>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</si>
  <si>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</si>
  <si>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</si>
  <si>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</si>
  <si>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</si>
  <si>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</si>
  <si>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</si>
  <si>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</si>
  <si>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</si>
  <si>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</si>
  <si>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</si>
  <si>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</si>
  <si>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</si>
  <si>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</si>
  <si>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</si>
  <si>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</si>
  <si>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</si>
  <si>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</si>
  <si>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</si>
  <si>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</si>
  <si>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</si>
  <si>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</si>
  <si>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</si>
  <si>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</si>
  <si>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</si>
  <si>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</si>
  <si>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</si>
  <si>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</si>
  <si>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</si>
  <si>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</si>
  <si>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</si>
  <si>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</si>
  <si>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</si>
  <si>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</si>
  <si>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</si>
  <si>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</si>
  <si>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</si>
  <si>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</si>
  <si>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</si>
  <si>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</si>
  <si>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</si>
  <si>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</si>
  <si>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</si>
  <si>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</si>
  <si>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</si>
  <si>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</si>
  <si>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</si>
  <si>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</si>
  <si>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</si>
  <si>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</si>
  <si>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</si>
  <si>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</si>
  <si>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</si>
  <si>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</si>
  <si>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</si>
  <si>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</si>
  <si>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</si>
  <si>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</si>
  <si>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</si>
  <si>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</si>
  <si>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</si>
  <si>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</si>
  <si>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</si>
  <si>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</si>
  <si>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</si>
  <si>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</si>
  <si>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</si>
  <si>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</si>
  <si>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</si>
  <si>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</si>
  <si>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</si>
  <si>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</si>
  <si>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</si>
  <si>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</si>
  <si>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</si>
  <si>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</si>
  <si>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</si>
  <si>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</si>
  <si>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</si>
  <si>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</si>
  <si>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</si>
  <si>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</si>
  <si>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</si>
  <si>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</si>
  <si>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</si>
  <si>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</si>
  <si>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</si>
  <si>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</si>
  <si>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</si>
  <si>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</si>
  <si>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</si>
  <si>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</si>
  <si>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</si>
  <si>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</si>
  <si>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</si>
  <si>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</si>
  <si>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</si>
  <si>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</si>
  <si>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</si>
  <si>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</si>
  <si>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</si>
  <si>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</si>
  <si>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</si>
  <si>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</si>
  <si>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</si>
  <si>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</si>
  <si>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</si>
  <si>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</si>
  <si>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</si>
  <si>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</si>
  <si>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</si>
  <si>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</si>
  <si>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</si>
  <si>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</si>
  <si>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</si>
  <si>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</si>
  <si>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</si>
  <si>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</si>
  <si>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</si>
  <si>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</si>
  <si>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</si>
  <si>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</si>
  <si>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</si>
  <si>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</si>
  <si>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</si>
  <si>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</si>
  <si>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</si>
  <si>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</si>
  <si>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</si>
  <si>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</si>
  <si>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</si>
  <si>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</si>
  <si>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</si>
  <si>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</si>
  <si>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</si>
  <si>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</si>
  <si>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</si>
  <si>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</si>
  <si>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</si>
  <si>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</si>
  <si>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</si>
  <si>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</si>
  <si>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</si>
  <si>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</si>
  <si>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</si>
  <si>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</si>
  <si>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</si>
  <si>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</si>
  <si>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</si>
  <si>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</si>
  <si>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</si>
  <si>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</si>
  <si>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</si>
  <si>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</si>
  <si>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</si>
  <si>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</si>
  <si>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</si>
  <si>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</si>
  <si>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</si>
  <si>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</si>
  <si>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</si>
  <si>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</si>
  <si>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</si>
  <si>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</si>
  <si>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</si>
  <si>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</si>
  <si>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</si>
  <si>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</si>
  <si>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</si>
  <si>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</si>
  <si>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</si>
  <si>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</si>
  <si>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</si>
  <si>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</si>
  <si>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</si>
  <si>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</si>
  <si>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</si>
  <si>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</si>
  <si>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</si>
  <si>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</si>
  <si>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</si>
  <si>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</si>
  <si>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</si>
  <si>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</si>
  <si>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</si>
  <si>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</si>
  <si>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</si>
  <si>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</si>
  <si>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</si>
  <si>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</si>
  <si>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</si>
  <si>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</si>
  <si>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</si>
  <si>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</si>
  <si>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</si>
  <si>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</si>
  <si>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</si>
  <si>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</si>
  <si>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</si>
  <si>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</si>
  <si>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</si>
  <si>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</si>
  <si>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</si>
  <si>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</si>
  <si>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</si>
  <si>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</si>
  <si>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</si>
  <si>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</si>
  <si>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</si>
  <si>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</si>
  <si>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</si>
  <si>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</si>
  <si>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</si>
  <si>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</si>
  <si>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</si>
  <si>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</si>
  <si>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</si>
  <si>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</si>
  <si>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</si>
  <si>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</si>
  <si>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</si>
  <si>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</si>
  <si>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</si>
  <si>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</si>
  <si>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</si>
  <si>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</si>
  <si>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</si>
  <si>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</si>
  <si>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</si>
  <si>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</si>
  <si>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</si>
  <si>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</si>
  <si>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</si>
  <si>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</si>
  <si>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</si>
  <si>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</si>
  <si>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</si>
  <si>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</si>
  <si>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</si>
  <si>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</si>
  <si>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</si>
  <si>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</si>
  <si>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</si>
  <si>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</si>
  <si>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</si>
  <si>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</si>
  <si>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</si>
  <si>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</si>
  <si>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</si>
  <si>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</si>
  <si>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</si>
  <si>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</si>
  <si>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</si>
  <si>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</si>
  <si>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</si>
  <si>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</si>
  <si>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</si>
  <si>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</si>
  <si>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</si>
  <si>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</si>
  <si>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</si>
  <si>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</si>
  <si>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</si>
  <si>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</si>
  <si>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</si>
  <si>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</si>
  <si>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</si>
  <si>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</si>
  <si>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</si>
  <si>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</si>
  <si>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</si>
  <si>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</si>
  <si>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</si>
  <si>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</si>
  <si>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</si>
  <si>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</si>
  <si>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</si>
  <si>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</si>
  <si>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</si>
  <si>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</si>
  <si>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</si>
  <si>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</si>
  <si>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</si>
  <si>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</si>
  <si>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</si>
  <si>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</si>
  <si>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</si>
  <si>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</si>
  <si>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</si>
  <si>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</si>
  <si>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</si>
  <si>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</si>
  <si>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</si>
  <si>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</si>
  <si>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</si>
  <si>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</si>
  <si>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</si>
  <si>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</si>
  <si>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</si>
  <si>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</si>
  <si>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</si>
  <si>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</si>
  <si>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</si>
  <si>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</si>
  <si>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</si>
  <si>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</si>
  <si>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</si>
  <si>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</si>
  <si>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</si>
  <si>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</si>
  <si>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</si>
  <si>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</si>
  <si>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</si>
  <si>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</si>
  <si>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</si>
  <si>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</si>
  <si>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</si>
  <si>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</si>
  <si>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</si>
  <si>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</si>
  <si>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</si>
  <si>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</si>
  <si>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</si>
  <si>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</si>
  <si>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</si>
  <si>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</si>
  <si>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</si>
  <si>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</si>
  <si>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</si>
  <si>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</si>
  <si>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</si>
  <si>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</si>
  <si>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</si>
  <si>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</si>
  <si>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</si>
  <si>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</si>
  <si>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</si>
  <si>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</si>
  <si>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</si>
  <si>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</si>
  <si>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</si>
  <si>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</si>
  <si>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</si>
  <si>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</si>
  <si>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</si>
  <si>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</si>
  <si>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</si>
  <si>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</si>
  <si>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</si>
  <si>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</si>
  <si>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</si>
  <si>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</si>
  <si>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</si>
  <si>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</si>
  <si>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</si>
  <si>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</si>
  <si>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</si>
  <si>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</si>
  <si>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</si>
  <si>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</si>
  <si>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</si>
  <si>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</si>
  <si>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</si>
  <si>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</si>
  <si>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</si>
  <si>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</si>
  <si>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</si>
  <si>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</si>
  <si>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</si>
  <si>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</si>
  <si>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</si>
  <si>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</si>
  <si>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</si>
  <si>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</si>
  <si>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</si>
  <si>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</si>
  <si>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</si>
  <si>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</si>
  <si>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</si>
  <si>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</si>
  <si>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</si>
  <si>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</si>
  <si>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</si>
  <si>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</si>
  <si>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</si>
  <si>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</si>
  <si>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</si>
  <si>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</si>
  <si>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</si>
  <si>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</si>
  <si>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</si>
  <si>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</si>
  <si>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</si>
  <si>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</si>
  <si>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</si>
  <si>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</si>
  <si>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</si>
  <si>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</si>
  <si>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</si>
  <si>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</si>
  <si>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</si>
  <si>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</si>
  <si>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</si>
  <si>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</si>
  <si>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</si>
  <si>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</si>
  <si>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</si>
  <si>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</si>
  <si>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</si>
  <si>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</si>
  <si>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</si>
  <si>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</si>
  <si>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</si>
  <si>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</si>
  <si>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</si>
  <si>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</si>
  <si>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</si>
  <si>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</si>
  <si>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</si>
  <si>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</si>
  <si>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</si>
  <si>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</si>
  <si>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</si>
  <si>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</si>
  <si>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</si>
  <si>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</si>
  <si>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</si>
  <si>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</si>
  <si>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</si>
  <si>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</si>
  <si>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</si>
  <si>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</si>
  <si>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</si>
  <si>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</si>
  <si>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</si>
  <si>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</si>
  <si>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</si>
  <si>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</si>
  <si>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</si>
  <si>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</si>
  <si>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</si>
  <si>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</si>
  <si>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</si>
  <si>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</si>
  <si>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</si>
  <si>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</si>
  <si>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</si>
  <si>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</si>
  <si>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</si>
  <si>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</si>
  <si>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</si>
  <si>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</si>
  <si>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</si>
  <si>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</si>
  <si>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</si>
  <si>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</si>
  <si>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</si>
  <si>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</si>
  <si>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</si>
  <si>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</si>
  <si>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</si>
  <si>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</si>
  <si>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</si>
  <si>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</si>
  <si>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</si>
  <si>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</si>
  <si>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</si>
  <si>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</si>
  <si>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</si>
  <si>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</si>
  <si>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</si>
  <si>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</si>
  <si>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</si>
  <si>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</si>
  <si>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</si>
  <si>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</si>
  <si>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</si>
  <si>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</si>
  <si>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</si>
  <si>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</si>
  <si>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</si>
  <si>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</si>
  <si>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</si>
  <si>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</si>
  <si>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</si>
  <si>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</si>
  <si>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</si>
  <si>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</si>
  <si>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</si>
  <si>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</si>
  <si>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</si>
  <si>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</si>
  <si>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</si>
  <si>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</si>
  <si>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</si>
  <si>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</si>
  <si>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</si>
  <si>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</si>
  <si>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</si>
  <si>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</si>
  <si>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</si>
  <si>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</si>
  <si>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</si>
  <si>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</si>
  <si>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</si>
  <si>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</si>
  <si>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</si>
  <si>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</si>
  <si>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</si>
  <si>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</si>
  <si>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</si>
  <si>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</si>
  <si>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</si>
  <si>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</si>
  <si>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</si>
  <si>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</si>
  <si>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</si>
  <si>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</si>
  <si>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</si>
  <si>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</si>
  <si>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</si>
  <si>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</si>
  <si>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</si>
  <si>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</si>
  <si>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</si>
  <si>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</si>
  <si>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</si>
  <si>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</si>
  <si>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</si>
  <si>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</si>
  <si>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</si>
  <si>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</si>
  <si>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</si>
  <si>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</si>
  <si>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</si>
  <si>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</si>
  <si>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</si>
  <si>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</si>
  <si>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</si>
  <si>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</si>
  <si>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</si>
  <si>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</si>
  <si>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</si>
  <si>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</si>
  <si>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</si>
  <si>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</si>
  <si>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</si>
  <si>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</si>
  <si>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</si>
  <si>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</si>
  <si>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</si>
  <si>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</si>
  <si>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</si>
  <si>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</si>
  <si>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</si>
  <si>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</si>
  <si>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</si>
  <si>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</si>
  <si>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</si>
  <si>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</si>
  <si>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</si>
  <si>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</si>
  <si>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</si>
  <si>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</si>
  <si>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</si>
  <si>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</si>
  <si>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</si>
  <si>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</si>
  <si>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</si>
  <si>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</si>
  <si>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</si>
  <si>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</si>
  <si>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</si>
  <si>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</si>
  <si>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</si>
  <si>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</si>
  <si>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</si>
  <si>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</si>
  <si>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</si>
  <si>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</si>
  <si>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</si>
  <si>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</si>
  <si>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</si>
  <si>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</si>
  <si>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</si>
  <si>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</si>
  <si>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</si>
  <si>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</si>
  <si>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</si>
  <si>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</si>
  <si>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</si>
  <si>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</si>
  <si>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</si>
  <si>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</si>
  <si>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</si>
  <si>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</si>
  <si>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</si>
  <si>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</si>
  <si>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</si>
  <si>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</si>
  <si>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</si>
  <si>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</si>
  <si>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</si>
  <si>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</si>
  <si>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</si>
  <si>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</si>
  <si>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</si>
  <si>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</si>
  <si>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</si>
  <si>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</si>
  <si>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</si>
  <si>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</si>
  <si>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</si>
  <si>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</si>
  <si>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</si>
  <si>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</si>
  <si>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</si>
  <si>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</si>
  <si>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</si>
  <si>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</si>
  <si>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</si>
  <si>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</si>
  <si>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</si>
  <si>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</si>
  <si>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</si>
  <si>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</si>
  <si>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</si>
  <si>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</si>
  <si>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</si>
  <si>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</si>
  <si>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</si>
  <si>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</si>
  <si>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</si>
  <si>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</si>
  <si>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</si>
  <si>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</si>
  <si>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</si>
  <si>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</si>
  <si>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</si>
  <si>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</si>
  <si>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</si>
  <si>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</si>
  <si>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</si>
  <si>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</si>
  <si>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</si>
  <si>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</si>
  <si>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</si>
  <si>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</si>
  <si>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</si>
  <si>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</si>
  <si>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</si>
  <si>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</si>
  <si>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</si>
  <si>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</si>
  <si>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</si>
  <si>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</si>
  <si>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</si>
  <si>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</si>
  <si>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</si>
  <si>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</si>
  <si>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</si>
  <si>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</si>
  <si>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</si>
  <si>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</si>
  <si>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</si>
  <si>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</si>
  <si>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</si>
  <si>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</si>
  <si>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</si>
  <si>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</si>
  <si>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</si>
  <si>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</si>
  <si>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</si>
  <si>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</si>
  <si>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</si>
  <si>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</si>
  <si>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</si>
  <si>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</si>
  <si>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</si>
  <si>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</si>
  <si>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</si>
  <si>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</si>
  <si>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</si>
  <si>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</si>
  <si>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</si>
  <si>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</si>
  <si>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</si>
  <si>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</si>
  <si>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</si>
  <si>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</si>
  <si>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</si>
  <si>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</si>
  <si>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</si>
  <si>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</si>
  <si>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</si>
  <si>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</si>
  <si>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</si>
  <si>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</si>
  <si>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</si>
  <si>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</si>
  <si>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</si>
  <si>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</si>
  <si>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</si>
  <si>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</si>
  <si>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</si>
  <si>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</si>
  <si>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</si>
  <si>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</si>
  <si>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</si>
  <si>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</si>
  <si>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</si>
  <si>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</si>
  <si>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</si>
  <si>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</si>
  <si>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</si>
  <si>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</si>
  <si>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</si>
  <si>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</si>
  <si>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</si>
  <si>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</si>
  <si>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</si>
  <si>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</si>
  <si>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</si>
  <si>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</si>
  <si>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</si>
  <si>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</si>
  <si>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</si>
  <si>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</si>
  <si>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</si>
  <si>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</si>
  <si>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</si>
  <si>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</si>
  <si>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</si>
  <si>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</si>
  <si>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</si>
  <si>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</si>
  <si>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</si>
  <si>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</si>
  <si>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</si>
  <si>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</si>
  <si>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</si>
  <si>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</si>
  <si>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</si>
  <si>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</si>
  <si>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</si>
  <si>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</si>
  <si>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</si>
  <si>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</si>
  <si>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</si>
  <si>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</si>
  <si>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</si>
  <si>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</si>
  <si>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</si>
  <si>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</si>
  <si>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</si>
  <si>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</si>
  <si>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</si>
  <si>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</si>
  <si>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</si>
  <si>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</si>
  <si>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</si>
  <si>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</si>
  <si>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</si>
  <si>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</si>
  <si>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</si>
  <si>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</si>
  <si>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</si>
  <si>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</si>
  <si>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</si>
  <si>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</si>
  <si>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</si>
  <si>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</si>
  <si>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</si>
  <si>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</si>
  <si>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</si>
  <si>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</si>
  <si>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</si>
  <si>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</si>
  <si>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</si>
  <si>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</si>
  <si>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</si>
  <si>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</si>
  <si>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</si>
  <si>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</si>
  <si>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</si>
  <si>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</si>
  <si>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</si>
  <si>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</si>
  <si>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</si>
  <si>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</si>
  <si>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</si>
  <si>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</si>
  <si>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</si>
  <si>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</si>
  <si>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</si>
  <si>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</si>
  <si>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</si>
  <si>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</si>
  <si>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</si>
  <si>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</si>
  <si>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</si>
  <si>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</si>
  <si>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</si>
  <si>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</si>
  <si>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</si>
  <si>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</si>
  <si>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</si>
  <si>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</si>
  <si>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</si>
  <si>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</si>
  <si>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</si>
  <si>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</si>
  <si>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</si>
  <si>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</si>
  <si>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</si>
  <si>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</si>
  <si>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</si>
  <si>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</si>
  <si>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</si>
  <si>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</si>
  <si>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</si>
  <si>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</si>
  <si>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</si>
  <si>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</si>
  <si>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</si>
  <si>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</si>
  <si>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</si>
  <si>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</si>
  <si>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</si>
  <si>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</si>
  <si>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</si>
  <si>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</si>
  <si>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</si>
  <si>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</si>
  <si>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</si>
  <si>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</si>
  <si>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</si>
  <si>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</si>
  <si>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</si>
  <si>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</si>
  <si>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</si>
  <si>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</si>
  <si>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</si>
  <si>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</si>
  <si>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</si>
  <si>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</si>
  <si>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</si>
  <si>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</si>
  <si>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</si>
  <si>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</si>
  <si>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</si>
  <si>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</si>
  <si>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</si>
  <si>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</si>
  <si>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</si>
  <si>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</si>
  <si>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</si>
  <si>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</si>
  <si>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</si>
  <si>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</si>
  <si>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</si>
  <si>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</si>
  <si>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</si>
  <si>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</si>
  <si>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</si>
  <si>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</si>
  <si>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</si>
  <si>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</si>
  <si>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</si>
  <si>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</si>
  <si>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</si>
  <si>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</si>
  <si>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</si>
  <si>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</si>
  <si>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</si>
  <si>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</si>
  <si>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</si>
  <si>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</si>
  <si>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</si>
  <si>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</si>
  <si>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</si>
  <si>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</si>
  <si>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</si>
  <si>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</si>
  <si>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</si>
  <si>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</si>
  <si>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</si>
  <si>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</si>
  <si>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</si>
  <si>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</si>
  <si>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</si>
  <si>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</si>
  <si>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</si>
  <si>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</si>
  <si>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</si>
  <si>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</si>
  <si>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</si>
  <si>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</si>
  <si>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</si>
  <si>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</si>
  <si>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</si>
  <si>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</si>
  <si>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</si>
  <si>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</si>
  <si>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</si>
  <si>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</si>
  <si>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</si>
  <si>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</si>
  <si>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</si>
  <si>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</si>
  <si>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</si>
  <si>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</si>
  <si>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</si>
  <si>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</si>
  <si>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</si>
  <si>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</si>
  <si>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</si>
  <si>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</si>
  <si>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</si>
  <si>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</si>
  <si>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</si>
  <si>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</si>
  <si>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</si>
  <si>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</si>
  <si>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</si>
  <si>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</si>
  <si>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</si>
  <si>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</si>
  <si>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</si>
  <si>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</si>
  <si>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</si>
  <si>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</si>
  <si>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</si>
  <si>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</si>
  <si>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</si>
  <si>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</si>
  <si>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</si>
  <si>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</si>
  <si>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</si>
  <si>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</si>
  <si>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</si>
  <si>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</si>
  <si>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</si>
  <si>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</si>
  <si>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</si>
  <si>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</si>
  <si>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</si>
  <si>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</si>
  <si>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</si>
  <si>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</si>
  <si>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</si>
  <si>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</si>
  <si>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</si>
  <si>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</si>
  <si>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</si>
  <si>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</si>
  <si>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</si>
  <si>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</si>
  <si>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</si>
  <si>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</si>
  <si>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</si>
  <si>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</si>
  <si>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</si>
  <si>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</si>
  <si>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</si>
  <si>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</si>
  <si>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</si>
  <si>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</si>
  <si>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</si>
  <si>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</si>
  <si>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</si>
  <si>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</si>
  <si>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</si>
  <si>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</si>
  <si>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</si>
  <si>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</si>
  <si>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</si>
  <si>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</si>
  <si>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</si>
  <si>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</si>
  <si>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</si>
  <si>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</si>
  <si>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</si>
  <si>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</si>
  <si>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</si>
  <si>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</si>
  <si>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</si>
  <si>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</si>
  <si>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</si>
  <si>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</si>
  <si>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</si>
  <si>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</si>
  <si>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</si>
  <si>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</si>
  <si>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</si>
  <si>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</si>
  <si>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</si>
  <si>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</si>
  <si>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</si>
  <si>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</si>
  <si>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</si>
  <si>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</si>
  <si>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</si>
  <si>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</si>
  <si>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</si>
  <si>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</si>
  <si>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</si>
  <si>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</si>
  <si>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</si>
  <si>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</si>
  <si>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</si>
  <si>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</si>
  <si>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</si>
  <si>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</si>
  <si>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</si>
  <si>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</si>
  <si>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</si>
  <si>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</si>
  <si>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</si>
  <si>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</si>
  <si>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</si>
  <si>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</si>
  <si>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</si>
  <si>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</si>
  <si>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</si>
  <si>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</si>
  <si>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</si>
  <si>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</si>
  <si>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</si>
  <si>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</si>
  <si>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</si>
  <si>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</si>
  <si>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</si>
  <si>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</si>
  <si>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</si>
  <si>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</si>
  <si>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</si>
  <si>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</si>
  <si>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</si>
  <si>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</si>
  <si>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</si>
  <si>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</si>
  <si>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</si>
  <si>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</si>
  <si>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</si>
  <si>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</si>
  <si>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</si>
  <si>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</si>
  <si>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</si>
  <si>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</si>
  <si>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</si>
  <si>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</si>
  <si>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</si>
  <si>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</si>
  <si>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</si>
  <si>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</si>
  <si>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</si>
  <si>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</si>
  <si>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</si>
  <si>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</si>
  <si>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</si>
  <si>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</si>
  <si>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</si>
  <si>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</si>
  <si>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</si>
  <si>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</si>
  <si>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</si>
  <si>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</si>
  <si>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</si>
  <si>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</si>
  <si>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</si>
  <si>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</si>
  <si>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</si>
  <si>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</si>
  <si>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</si>
  <si>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</si>
  <si>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</si>
  <si>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</si>
  <si>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</si>
  <si>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</si>
  <si>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</si>
  <si>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</si>
  <si>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</si>
  <si>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</si>
  <si>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</si>
  <si>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</si>
  <si>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</si>
  <si>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</si>
  <si>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</si>
  <si>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</si>
  <si>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</si>
  <si>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</si>
  <si>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</si>
  <si>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</si>
  <si>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</si>
  <si>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</si>
  <si>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</si>
  <si>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</si>
  <si>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</si>
  <si>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</si>
  <si>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</si>
  <si>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</si>
  <si>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</si>
  <si>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</si>
  <si>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</si>
  <si>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</si>
  <si>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</si>
  <si>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</si>
  <si>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</si>
  <si>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</si>
  <si>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</si>
  <si>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</si>
  <si>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</si>
  <si>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</si>
  <si>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</si>
  <si>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</si>
  <si>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</si>
  <si>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</si>
  <si>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</si>
  <si>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</si>
  <si>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</si>
  <si>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</si>
  <si>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</si>
  <si>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</si>
  <si>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</si>
  <si>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</si>
  <si>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</si>
  <si>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</si>
  <si>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</si>
  <si>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</si>
  <si>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</si>
  <si>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</si>
  <si>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</si>
  <si>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</si>
  <si>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</si>
  <si>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</si>
  <si>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</si>
  <si>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</si>
  <si>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</si>
  <si>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</si>
  <si>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</si>
  <si>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</si>
  <si>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</si>
  <si>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</si>
  <si>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</si>
  <si>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</si>
  <si>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</si>
  <si>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</si>
  <si>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</si>
  <si>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</si>
  <si>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</si>
  <si>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</si>
  <si>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</si>
  <si>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</si>
  <si>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</si>
  <si>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</si>
  <si>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</si>
  <si>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</si>
  <si>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</si>
  <si>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</si>
  <si>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</si>
  <si>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</si>
  <si>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</si>
  <si>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</si>
  <si>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</si>
  <si>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</si>
  <si>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</si>
  <si>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</si>
  <si>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</si>
  <si>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</si>
  <si>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</si>
  <si>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</si>
  <si>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</si>
  <si>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</si>
  <si>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</si>
  <si>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</si>
  <si>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</si>
  <si>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</si>
  <si>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</si>
  <si>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</si>
  <si>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</si>
  <si>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</si>
  <si>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</si>
  <si>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</si>
  <si>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</si>
  <si>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</si>
  <si>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</si>
  <si>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</si>
  <si>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</si>
  <si>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</si>
  <si>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</si>
  <si>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</si>
  <si>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</si>
  <si>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</si>
  <si>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</si>
  <si>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</si>
  <si>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</si>
  <si>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</si>
  <si>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</si>
  <si>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</si>
  <si>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</si>
  <si>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</si>
  <si>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</si>
  <si>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</si>
  <si>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</si>
  <si>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</si>
  <si>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</si>
  <si>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</si>
  <si>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</si>
  <si>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</si>
  <si>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</si>
  <si>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</si>
  <si>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</si>
  <si>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</si>
  <si>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</si>
  <si>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</si>
  <si>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</si>
  <si>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</si>
  <si>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</si>
  <si>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</si>
  <si>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</si>
  <si>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</si>
  <si>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</si>
  <si>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</si>
  <si>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</si>
  <si>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</si>
  <si>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</si>
  <si>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</si>
  <si>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</si>
  <si>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</si>
  <si>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</si>
  <si>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</si>
  <si>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</si>
  <si>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</si>
  <si>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</si>
  <si>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</si>
  <si>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</si>
  <si>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</si>
  <si>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</si>
  <si>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</si>
  <si>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</si>
  <si>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</si>
  <si>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</si>
  <si>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</si>
  <si>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</si>
  <si>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</si>
  <si>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</si>
  <si>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</si>
  <si>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</si>
  <si>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</si>
  <si>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</si>
  <si>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</si>
  <si>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</si>
  <si>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</si>
  <si>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</si>
  <si>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</si>
  <si>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</si>
  <si>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</si>
  <si>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</si>
  <si>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</si>
  <si>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</si>
  <si>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</si>
  <si>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</si>
  <si>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</si>
  <si>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</si>
  <si>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</si>
  <si>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</si>
  <si>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</si>
  <si>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</si>
  <si>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</si>
  <si>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</si>
  <si>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</si>
  <si>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</si>
  <si>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</si>
  <si>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</si>
  <si>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</si>
  <si>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</si>
  <si>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</si>
  <si>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</si>
  <si>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</si>
  <si>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</si>
  <si>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</si>
  <si>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</si>
  <si>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</si>
  <si>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</si>
  <si>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</si>
  <si>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</si>
  <si>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</si>
  <si>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</si>
  <si>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</si>
  <si>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</si>
  <si>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</si>
  <si>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</si>
  <si>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</si>
  <si>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</si>
  <si>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</si>
  <si>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</si>
  <si>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</si>
  <si>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</si>
  <si>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</si>
  <si>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</si>
  <si>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</si>
  <si>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</si>
  <si>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</si>
  <si>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</si>
  <si>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</si>
  <si>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</si>
  <si>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</si>
  <si>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</si>
  <si>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</si>
  <si>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</si>
  <si>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</si>
  <si>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</si>
  <si>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</si>
  <si>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</si>
  <si>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</si>
  <si>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</si>
  <si>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</si>
  <si>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</si>
  <si>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</si>
  <si>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</si>
  <si>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</si>
  <si>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</si>
  <si>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</si>
  <si>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</si>
  <si>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</si>
  <si>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</si>
  <si>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</si>
  <si>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</si>
  <si>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</si>
  <si>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</si>
  <si>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</si>
  <si>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</si>
  <si>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</si>
  <si>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</si>
  <si>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</si>
  <si>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</si>
  <si>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</si>
  <si>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</si>
  <si>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</si>
  <si>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</si>
  <si>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</si>
  <si>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</si>
  <si>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</si>
  <si>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</si>
  <si>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</si>
  <si>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</si>
  <si>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</si>
  <si>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</si>
  <si>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</si>
  <si>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</si>
  <si>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</si>
  <si>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</si>
  <si>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</si>
  <si>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</si>
  <si>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</si>
  <si>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</si>
  <si>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</si>
  <si>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</si>
  <si>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</si>
  <si>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</si>
  <si>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</si>
  <si>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</si>
  <si>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</si>
  <si>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</si>
  <si>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</si>
  <si>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</si>
  <si>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</si>
  <si>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</si>
  <si>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</si>
  <si>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</si>
  <si>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</si>
  <si>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</si>
  <si>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</si>
  <si>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</si>
  <si>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</si>
  <si>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</si>
  <si>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</si>
  <si>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</si>
  <si>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</si>
  <si>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</si>
  <si>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</si>
  <si>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</si>
  <si>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</si>
  <si>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</si>
  <si>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</si>
  <si>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</si>
  <si>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</si>
  <si>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</si>
  <si>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</si>
  <si>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</si>
  <si>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</si>
  <si>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</si>
  <si>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</si>
  <si>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</si>
  <si>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</si>
  <si>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</si>
  <si>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</si>
  <si>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</si>
  <si>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</si>
  <si>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</si>
  <si>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</si>
  <si>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</si>
  <si>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</si>
  <si>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</si>
  <si>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</si>
  <si>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</si>
  <si>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</si>
  <si>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</si>
  <si>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</si>
  <si>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</si>
  <si>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</si>
  <si>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</si>
  <si>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</si>
  <si>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</si>
  <si>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</si>
  <si>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</si>
  <si>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</si>
  <si>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</si>
  <si>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</si>
  <si>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</si>
  <si>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</si>
  <si>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</si>
  <si>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</si>
  <si>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</si>
  <si>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</si>
  <si>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</si>
  <si>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</si>
  <si>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</si>
  <si>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</si>
  <si>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</si>
  <si>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</si>
  <si>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</si>
  <si>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</si>
  <si>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</si>
  <si>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</si>
  <si>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</si>
  <si>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</si>
  <si>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</si>
  <si>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</si>
  <si>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</si>
  <si>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</si>
  <si>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</si>
  <si>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</si>
  <si>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</si>
  <si>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</si>
  <si>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</si>
  <si>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</si>
  <si>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</si>
  <si>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</si>
  <si>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</si>
  <si>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</si>
  <si>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</si>
  <si>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</si>
  <si>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</si>
  <si>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</si>
  <si>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</si>
  <si>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</si>
  <si>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</si>
  <si>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</si>
  <si>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</si>
  <si>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</si>
  <si>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</si>
  <si>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</si>
  <si>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</si>
  <si>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</si>
  <si>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</si>
  <si>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</si>
  <si>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</si>
  <si>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</si>
  <si>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</si>
  <si>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</si>
  <si>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</si>
  <si>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</si>
  <si>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</si>
  <si>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</si>
  <si>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</si>
  <si>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</si>
  <si>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</si>
  <si>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</si>
  <si>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</si>
  <si>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</si>
  <si>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</si>
  <si>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</si>
  <si>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</si>
  <si>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</si>
  <si>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</si>
  <si>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</si>
  <si>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</si>
  <si>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</si>
  <si>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</si>
  <si>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</si>
  <si>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</si>
  <si>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</si>
  <si>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</si>
  <si>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</si>
  <si>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</si>
  <si>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</si>
  <si>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</si>
  <si>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</si>
  <si>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</si>
  <si>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</si>
  <si>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</si>
  <si>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</si>
  <si>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</si>
  <si>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</si>
  <si>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</si>
  <si>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</si>
  <si>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</si>
  <si>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</si>
  <si>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</si>
  <si>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</si>
  <si>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</si>
  <si>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</si>
  <si>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</si>
  <si>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</si>
  <si>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</si>
  <si>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</si>
  <si>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</si>
  <si>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</si>
  <si>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</si>
  <si>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</si>
  <si>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</si>
  <si>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</si>
  <si>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</si>
  <si>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</si>
  <si>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</si>
  <si>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</si>
  <si>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</si>
  <si>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</si>
  <si>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</si>
  <si>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</si>
  <si>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</si>
  <si>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</si>
  <si>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</si>
  <si>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</si>
  <si>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</si>
  <si>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</si>
  <si>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</si>
  <si>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</si>
  <si>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</si>
  <si>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</si>
  <si>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</si>
  <si>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</si>
  <si>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</si>
  <si>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</si>
  <si>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</si>
  <si>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</si>
  <si>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</si>
  <si>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</si>
  <si>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</si>
  <si>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</si>
  <si>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</si>
  <si>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</si>
  <si>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</si>
  <si>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</si>
  <si>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</si>
  <si>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</si>
  <si>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</si>
  <si>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</si>
  <si>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</si>
  <si>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</si>
  <si>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</si>
  <si>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</si>
  <si>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</si>
  <si>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</si>
  <si>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</si>
  <si>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</si>
  <si>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</si>
  <si>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</si>
  <si>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</si>
  <si>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</si>
  <si>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</si>
  <si>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</si>
  <si>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</si>
  <si>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</si>
  <si>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</si>
  <si>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</si>
  <si>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</si>
  <si>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</si>
  <si>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</si>
  <si>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</si>
  <si>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</si>
  <si>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</si>
  <si>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</si>
  <si>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</si>
  <si>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</si>
  <si>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</si>
  <si>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</si>
  <si>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</si>
  <si>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</si>
  <si>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</si>
  <si>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</si>
  <si>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</si>
  <si>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</si>
  <si>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</si>
  <si>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</si>
  <si>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</si>
  <si>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</si>
  <si>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</si>
  <si>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</si>
  <si>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</si>
  <si>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</si>
  <si>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</si>
  <si>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</si>
  <si>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</si>
  <si>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</si>
  <si>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</si>
  <si>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</si>
  <si>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</si>
  <si>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</si>
  <si>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</si>
  <si>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</si>
  <si>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</si>
  <si>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</si>
  <si>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</si>
  <si>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</si>
  <si>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</si>
  <si>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</si>
  <si>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</si>
  <si>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</si>
  <si>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</si>
  <si>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</si>
  <si>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</si>
  <si>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</si>
  <si>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</si>
  <si>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</si>
  <si>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</si>
  <si>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</si>
  <si>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</si>
  <si>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</si>
  <si>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</si>
  <si>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</si>
  <si>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</si>
  <si>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</si>
  <si>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</si>
  <si>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</si>
  <si>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</si>
  <si>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</si>
  <si>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</si>
  <si>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</si>
  <si>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</si>
  <si>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</si>
  <si>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</si>
  <si>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</si>
  <si>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</si>
  <si>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</si>
  <si>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</si>
  <si>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</si>
  <si>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</si>
  <si>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</si>
  <si>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</si>
  <si>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</si>
  <si>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</si>
  <si>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</si>
  <si>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</si>
  <si>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</si>
  <si>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</si>
  <si>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</si>
  <si>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</si>
  <si>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</si>
  <si>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</si>
  <si>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</si>
  <si>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</si>
  <si>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</si>
  <si>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</si>
  <si>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</si>
  <si>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</si>
  <si>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</si>
  <si>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</si>
  <si>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</si>
  <si>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</si>
  <si>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</si>
  <si>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</si>
  <si>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</si>
  <si>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</si>
  <si>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</si>
  <si>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</si>
  <si>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</si>
  <si>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</si>
  <si>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</si>
  <si>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</si>
  <si>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</si>
  <si>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</si>
  <si>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</si>
  <si>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</si>
  <si>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</si>
  <si>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</si>
  <si>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</si>
  <si>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</si>
  <si>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</si>
  <si>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</si>
  <si>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</si>
  <si>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</si>
  <si>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</si>
  <si>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</si>
  <si>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</si>
  <si>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</si>
  <si>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</si>
  <si>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</si>
  <si>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</si>
  <si>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</si>
  <si>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</si>
  <si>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</si>
  <si>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</si>
  <si>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</si>
  <si>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</si>
  <si>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</si>
  <si>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</si>
  <si>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</si>
  <si>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</si>
  <si>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</si>
  <si>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</si>
  <si>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</si>
  <si>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</si>
  <si>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</si>
  <si>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</si>
  <si>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</si>
  <si>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</si>
  <si>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</si>
  <si>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</si>
  <si>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</si>
  <si>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</si>
  <si>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</si>
  <si>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</si>
  <si>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</si>
  <si>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</si>
  <si>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</si>
  <si>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</si>
  <si>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</si>
  <si>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</si>
  <si>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</si>
  <si>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</si>
  <si>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</si>
  <si>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</si>
  <si>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</si>
  <si>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</si>
  <si>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</si>
  <si>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</si>
  <si>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</si>
  <si>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</si>
  <si>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</si>
  <si>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</si>
  <si>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</si>
  <si>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</si>
  <si>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</si>
  <si>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</si>
  <si>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</si>
  <si>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</si>
  <si>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</si>
  <si>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</si>
  <si>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</si>
  <si>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</si>
  <si>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</si>
  <si>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</si>
  <si>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</si>
  <si>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</si>
  <si>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</si>
  <si>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</si>
  <si>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</si>
  <si>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</si>
  <si>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</si>
  <si>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</si>
  <si>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</si>
  <si>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</si>
  <si>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</si>
  <si>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</si>
  <si>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</si>
  <si>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</si>
  <si>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</si>
  <si>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</si>
  <si>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</si>
  <si>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</si>
  <si>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</si>
  <si>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</si>
  <si>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</si>
  <si>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</si>
  <si>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</si>
  <si>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</si>
  <si>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</si>
  <si>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</si>
  <si>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</si>
  <si>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</si>
  <si>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</si>
  <si>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</si>
  <si>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</si>
  <si>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</si>
  <si>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</si>
  <si>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</si>
  <si>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</si>
  <si>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</si>
  <si>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</si>
  <si>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</si>
  <si>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</si>
  <si>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</si>
  <si>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</si>
  <si>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</si>
  <si>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</si>
  <si>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</si>
  <si>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</si>
  <si>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</si>
  <si>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</si>
  <si>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</si>
  <si>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</si>
  <si>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</si>
  <si>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</si>
  <si>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</si>
  <si>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</si>
  <si>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</si>
  <si>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</si>
  <si>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</si>
  <si>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</si>
  <si>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</si>
  <si>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</si>
  <si>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</si>
  <si>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</si>
  <si>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</si>
  <si>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</si>
  <si>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</si>
  <si>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</si>
  <si>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</si>
  <si>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</si>
  <si>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</si>
  <si>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</si>
  <si>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</si>
  <si>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</si>
  <si>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</si>
  <si>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</si>
  <si>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</si>
  <si>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</si>
  <si>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</si>
  <si>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</si>
  <si>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</si>
  <si>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</si>
  <si>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</si>
  <si>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</si>
  <si>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</si>
  <si>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</si>
  <si>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</si>
  <si>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</si>
  <si>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</si>
  <si>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</si>
  <si>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</si>
  <si>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</si>
  <si>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</si>
  <si>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</si>
  <si>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</si>
  <si>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</si>
  <si>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</si>
  <si>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</si>
  <si>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</si>
  <si>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</si>
  <si>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</si>
  <si>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</si>
  <si>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</si>
  <si>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</si>
  <si>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</si>
  <si>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</si>
  <si>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</si>
  <si>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</si>
  <si>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</si>
  <si>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</si>
  <si>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</si>
  <si>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</si>
  <si>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</si>
  <si>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</si>
  <si>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</si>
  <si>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</si>
  <si>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</si>
  <si>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</si>
  <si>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</si>
  <si>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</si>
  <si>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</si>
  <si>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</si>
  <si>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</si>
  <si>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</si>
  <si>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</si>
  <si>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</si>
  <si>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</si>
  <si>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</si>
  <si>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</si>
  <si>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</si>
  <si>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</si>
  <si>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</si>
  <si>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</si>
  <si>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</si>
  <si>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</si>
  <si>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</si>
  <si>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</si>
  <si>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</si>
  <si>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</si>
  <si>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</si>
  <si>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</si>
  <si>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</si>
  <si>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</si>
  <si>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</si>
  <si>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</si>
  <si>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</si>
  <si>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</si>
  <si>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</si>
  <si>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</si>
  <si>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</si>
  <si>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</si>
  <si>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</si>
  <si>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</si>
  <si>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</si>
  <si>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</si>
  <si>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</si>
  <si>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</si>
  <si>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</si>
  <si>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</si>
  <si>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</si>
  <si>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</si>
  <si>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</si>
  <si>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</si>
  <si>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</si>
  <si>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</si>
  <si>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</si>
  <si>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</si>
  <si>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</si>
  <si>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</si>
  <si>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</si>
  <si>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</si>
  <si>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</si>
  <si>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</si>
  <si>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</si>
  <si>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</si>
  <si>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</si>
  <si>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</si>
  <si>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</si>
  <si>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</si>
  <si>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</si>
  <si>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</si>
  <si>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</si>
  <si>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</si>
  <si>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</si>
  <si>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</si>
  <si>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</si>
  <si>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</si>
  <si>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</si>
  <si>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</si>
  <si>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</si>
  <si>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</si>
  <si>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</si>
  <si>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</si>
  <si>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</si>
  <si>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</si>
  <si>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</si>
  <si>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</si>
  <si>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</si>
  <si>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</si>
  <si>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</si>
  <si>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</si>
  <si>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</si>
  <si>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</si>
  <si>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</si>
  <si>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</si>
  <si>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</si>
  <si>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</si>
  <si>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</si>
  <si>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</si>
  <si>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</si>
  <si>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</si>
  <si>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</si>
  <si>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</si>
  <si>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</si>
  <si>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</si>
  <si>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</si>
  <si>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</si>
  <si>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</si>
  <si>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</si>
  <si>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</si>
  <si>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</si>
  <si>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</si>
  <si>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</si>
  <si>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</si>
  <si>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</si>
  <si>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</si>
  <si>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</si>
  <si>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</si>
  <si>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</si>
  <si>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</si>
  <si>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</si>
  <si>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</si>
  <si>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</si>
  <si>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</si>
  <si>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</si>
  <si>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</si>
  <si>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</si>
  <si>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</si>
  <si>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</si>
  <si>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</si>
  <si>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</si>
  <si>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</si>
  <si>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</si>
  <si>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</si>
  <si>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</si>
  <si>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</si>
  <si>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</si>
  <si>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</si>
  <si>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</si>
  <si>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</si>
  <si>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</si>
  <si>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</si>
  <si>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</si>
  <si>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</si>
  <si>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</si>
  <si>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</si>
  <si>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</si>
  <si>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</si>
  <si>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</si>
  <si>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</si>
  <si>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</si>
  <si>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</si>
  <si>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</si>
  <si>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</si>
  <si>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</si>
  <si>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</si>
  <si>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</si>
  <si>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</si>
  <si>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</si>
  <si>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</si>
  <si>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</si>
  <si>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</si>
  <si>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</si>
  <si>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</si>
  <si>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</si>
  <si>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</si>
  <si>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</si>
  <si>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</si>
  <si>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</si>
  <si>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</si>
  <si>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</si>
  <si>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</si>
  <si>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</si>
  <si>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</si>
  <si>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</si>
  <si>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</si>
  <si>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</si>
  <si>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</si>
  <si>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</si>
  <si>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</si>
  <si>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</si>
  <si>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</si>
  <si>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</si>
  <si>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</si>
  <si>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</si>
  <si>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</si>
  <si>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</si>
  <si>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</si>
  <si>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</si>
  <si>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</si>
  <si>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</si>
  <si>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</si>
  <si>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</si>
  <si>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</si>
  <si>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</si>
  <si>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</si>
  <si>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</si>
  <si>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</si>
  <si>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</si>
  <si>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</si>
  <si>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</si>
  <si>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</si>
  <si>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</si>
  <si>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</si>
  <si>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</si>
  <si>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</si>
  <si>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</si>
  <si>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</si>
  <si>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</si>
  <si>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</si>
  <si>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</si>
  <si>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</si>
  <si>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</si>
  <si>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</si>
  <si>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</si>
  <si>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</si>
  <si>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</si>
  <si>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</si>
  <si>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</si>
  <si>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</si>
  <si>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</si>
  <si>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</si>
  <si>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</si>
  <si>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</si>
  <si>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</si>
  <si>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</si>
  <si>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</si>
  <si>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</si>
  <si>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</si>
  <si>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</si>
  <si>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</si>
  <si>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</si>
  <si>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</si>
  <si>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</si>
  <si>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</si>
  <si>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</si>
  <si>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</si>
  <si>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</si>
  <si>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</si>
  <si>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</si>
  <si>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</si>
  <si>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</si>
  <si>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</si>
  <si>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</si>
  <si>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</si>
  <si>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</si>
  <si>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</si>
  <si>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</si>
  <si>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</si>
  <si>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</si>
  <si>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</si>
  <si>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</si>
  <si>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</si>
  <si>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</si>
  <si>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</si>
  <si>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</si>
  <si>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</si>
  <si>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</si>
  <si>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</si>
  <si>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</si>
  <si>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</si>
  <si>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</si>
  <si>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</si>
  <si>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</si>
  <si>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</si>
  <si>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</si>
  <si>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</si>
  <si>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</si>
  <si>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</si>
  <si>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</si>
  <si>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</si>
  <si>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</si>
  <si>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</si>
  <si>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</si>
  <si>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</si>
  <si>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</si>
  <si>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</si>
  <si>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</si>
  <si>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</si>
  <si>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</si>
  <si>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</si>
  <si>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</si>
  <si>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</si>
  <si>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</si>
  <si>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</si>
  <si>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</si>
  <si>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</si>
  <si>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</si>
  <si>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</si>
  <si>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</si>
  <si>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</si>
  <si>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</si>
  <si>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</si>
  <si>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</si>
  <si>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</si>
  <si>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</si>
  <si>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</si>
  <si>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</si>
  <si>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</si>
  <si>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</si>
  <si>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</si>
  <si>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</si>
  <si>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</si>
  <si>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</si>
  <si>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</si>
  <si>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</si>
  <si>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</si>
  <si>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</si>
  <si>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</si>
  <si>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</si>
  <si>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</si>
  <si>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</si>
  <si>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</si>
  <si>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</si>
  <si>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</si>
  <si>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</si>
  <si>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</si>
  <si>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</si>
  <si>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</si>
  <si>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</si>
  <si>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</si>
  <si>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</si>
  <si>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</si>
  <si>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</si>
  <si>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</si>
  <si>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</si>
  <si>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</si>
  <si>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</si>
  <si>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</si>
  <si>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</si>
  <si>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</si>
  <si>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</si>
  <si>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</si>
  <si>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</si>
  <si>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</si>
  <si>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</si>
  <si>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</si>
  <si>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</si>
  <si>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</si>
  <si>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</si>
  <si>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</si>
  <si>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</si>
  <si>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</si>
  <si>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</si>
  <si>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</si>
  <si>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</si>
  <si>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</si>
  <si>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</si>
  <si>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</si>
  <si>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</si>
  <si>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</si>
  <si>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</si>
  <si>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</si>
  <si>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</si>
  <si>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</si>
  <si>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</si>
  <si>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</si>
  <si>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</si>
  <si>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</si>
  <si>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</si>
  <si>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</si>
  <si>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</si>
  <si>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</si>
  <si>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</si>
  <si>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</si>
  <si>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</si>
  <si>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</si>
  <si>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</si>
  <si>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</si>
  <si>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</si>
  <si>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</si>
  <si>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</si>
  <si>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</si>
  <si>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</si>
  <si>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</si>
  <si>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</si>
  <si>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</si>
  <si>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</si>
  <si>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</si>
  <si>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</si>
  <si>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</si>
  <si>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</si>
  <si>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</si>
  <si>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</si>
  <si>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</si>
  <si>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</si>
  <si>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</si>
  <si>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</si>
  <si>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</si>
  <si>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</si>
  <si>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</si>
  <si>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</si>
  <si>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</si>
  <si>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</si>
  <si>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</si>
  <si>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</si>
  <si>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</si>
  <si>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</si>
  <si>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</si>
  <si>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</si>
  <si>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</si>
  <si>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</si>
  <si>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</si>
  <si>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</si>
  <si>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</si>
  <si>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</si>
  <si>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</si>
  <si>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</si>
  <si>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</si>
  <si>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</si>
  <si>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</si>
  <si>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</si>
  <si>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</si>
  <si>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</si>
  <si>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</si>
  <si>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</si>
  <si>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</si>
  <si>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</si>
  <si>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</si>
  <si>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</si>
  <si>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</si>
  <si>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</si>
  <si>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</si>
  <si>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</si>
  <si>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</si>
  <si>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</si>
  <si>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</si>
  <si>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</si>
  <si>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</si>
  <si>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</si>
  <si>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</si>
  <si>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</si>
  <si>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</si>
  <si>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</si>
  <si>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</si>
  <si>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</si>
  <si>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</si>
  <si>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</si>
  <si>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</si>
  <si>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</si>
  <si>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</si>
  <si>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</si>
  <si>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</si>
  <si>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</si>
  <si>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</si>
  <si>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</si>
  <si>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</si>
  <si>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</si>
  <si>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</si>
  <si>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</si>
  <si>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</si>
  <si>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</si>
  <si>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</si>
  <si>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</si>
  <si>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</si>
  <si>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</si>
  <si>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</si>
  <si>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</si>
  <si>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</si>
  <si>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</si>
  <si>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</si>
  <si>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</si>
  <si>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</si>
  <si>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</si>
  <si>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</si>
  <si>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</si>
  <si>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</si>
  <si>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</si>
  <si>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</si>
  <si>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</si>
  <si>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</si>
  <si>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</si>
  <si>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</si>
  <si>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</si>
  <si>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</si>
  <si>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</si>
  <si>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</si>
  <si>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</si>
  <si>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</si>
  <si>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</si>
  <si>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</si>
  <si>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</si>
  <si>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</si>
  <si>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</si>
  <si>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</si>
  <si>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</si>
  <si>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</si>
  <si>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</si>
  <si>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</si>
  <si>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</si>
  <si>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</si>
  <si>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</si>
  <si>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</si>
  <si>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</si>
  <si>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</si>
  <si>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</si>
  <si>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</si>
  <si>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</si>
  <si>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</si>
  <si>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</si>
  <si>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</si>
  <si>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</si>
  <si>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</si>
  <si>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</si>
  <si>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</si>
  <si>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</si>
  <si>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</si>
  <si>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</si>
  <si>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</si>
  <si>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</si>
  <si>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</si>
  <si>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</si>
  <si>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</si>
  <si>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</si>
  <si>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</si>
  <si>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</si>
  <si>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</si>
  <si>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</si>
  <si>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</si>
  <si>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</si>
  <si>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</si>
  <si>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</si>
  <si>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</si>
  <si>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</si>
  <si>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</si>
  <si>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</si>
  <si>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</si>
  <si>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</si>
  <si>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</si>
  <si>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</si>
  <si>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</si>
  <si>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</si>
  <si>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</si>
  <si>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</si>
  <si>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</si>
  <si>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</si>
  <si>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</si>
  <si>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</si>
  <si>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</si>
  <si>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</si>
  <si>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</si>
  <si>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</si>
  <si>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</si>
  <si>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</si>
  <si>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</si>
  <si>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</si>
  <si>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</si>
  <si>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</si>
  <si>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</si>
  <si>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</si>
  <si>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</si>
  <si>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</si>
  <si>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</si>
  <si>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</si>
  <si>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</si>
  <si>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</si>
  <si>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</si>
  <si>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</si>
  <si>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</si>
  <si>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</si>
  <si>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</si>
  <si>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</si>
  <si>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</si>
  <si>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</si>
  <si>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</si>
  <si>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</si>
  <si>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</si>
  <si>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</si>
  <si>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</si>
  <si>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</si>
  <si>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</si>
  <si>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</si>
  <si>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</si>
  <si>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</si>
  <si>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</si>
  <si>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</si>
  <si>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</si>
  <si>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</si>
  <si>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</si>
  <si>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</si>
  <si>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</si>
  <si>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</si>
  <si>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</si>
  <si>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</si>
  <si>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</si>
  <si>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</si>
  <si>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</si>
  <si>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</si>
  <si>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</si>
  <si>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</si>
  <si>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</si>
  <si>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</si>
  <si>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</si>
  <si>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</si>
  <si>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</si>
  <si>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</si>
  <si>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</si>
  <si>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</si>
  <si>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</si>
  <si>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</si>
  <si>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</si>
  <si>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</si>
  <si>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</si>
  <si>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</si>
  <si>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</si>
  <si>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</si>
  <si>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</si>
  <si>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</si>
  <si>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</si>
  <si>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</si>
  <si>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</si>
  <si>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</si>
  <si>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</si>
  <si>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</si>
  <si>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</si>
  <si>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</si>
  <si>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</si>
  <si>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</si>
  <si>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</si>
  <si>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</si>
  <si>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</si>
  <si>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</si>
  <si>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</si>
  <si>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</si>
  <si>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</si>
  <si>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</si>
  <si>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</si>
  <si>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</si>
  <si>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</si>
  <si>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</si>
  <si>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</si>
  <si>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</si>
  <si>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</si>
  <si>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</si>
  <si>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</si>
  <si>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</si>
  <si>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</si>
  <si>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</si>
  <si>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</si>
  <si>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</si>
  <si>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</si>
  <si>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</si>
  <si>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</si>
  <si>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</si>
  <si>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</si>
  <si>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</si>
  <si>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</si>
  <si>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</si>
  <si>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</si>
  <si>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</si>
  <si>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</si>
  <si>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</si>
  <si>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</si>
  <si>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</si>
  <si>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</si>
  <si>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</si>
  <si>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</si>
  <si>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</si>
  <si>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</si>
  <si>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</si>
  <si>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</si>
  <si>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</si>
  <si>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</si>
  <si>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</si>
  <si>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</si>
  <si>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</si>
  <si>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</si>
  <si>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</si>
  <si>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</si>
  <si>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</si>
  <si>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</si>
  <si>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</si>
  <si>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</si>
  <si>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</si>
  <si>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</si>
  <si>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</si>
  <si>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</si>
  <si>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</si>
  <si>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</si>
  <si>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</si>
  <si>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</si>
  <si>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</si>
  <si>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</si>
  <si>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</si>
  <si>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</si>
  <si>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</si>
  <si>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</si>
  <si>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</si>
  <si>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</si>
  <si>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</si>
  <si>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</si>
  <si>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</si>
  <si>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</si>
  <si>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</si>
  <si>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</si>
  <si>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</si>
  <si>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</si>
  <si>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</si>
  <si>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</si>
  <si>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</si>
  <si>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</si>
  <si>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</si>
  <si>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</si>
  <si>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</si>
  <si>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</si>
  <si>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</si>
  <si>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</si>
  <si>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</si>
  <si>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</si>
  <si>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</si>
  <si>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</si>
  <si>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</si>
  <si>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</si>
  <si>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</si>
  <si>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</si>
  <si>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</si>
  <si>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</si>
  <si>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</si>
  <si>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</si>
  <si>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</si>
  <si>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</si>
  <si>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</si>
  <si>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</si>
  <si>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</si>
  <si>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</si>
  <si>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</si>
  <si>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</si>
  <si>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</si>
  <si>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</si>
  <si>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</si>
  <si>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</si>
  <si>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</si>
  <si>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</si>
  <si>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</si>
  <si>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</si>
  <si>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</si>
  <si>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</si>
  <si>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</si>
  <si>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</si>
  <si>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</si>
  <si>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</si>
  <si>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</si>
  <si>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</si>
  <si>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</si>
  <si>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</si>
  <si>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</si>
  <si>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</si>
  <si>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</si>
  <si>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</si>
  <si>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</si>
  <si>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</si>
  <si>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</si>
  <si>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</si>
  <si>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</si>
  <si>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</si>
  <si>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</si>
  <si>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</si>
  <si>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</si>
  <si>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</si>
  <si>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</si>
  <si>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</si>
  <si>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</si>
  <si>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</si>
  <si>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</si>
  <si>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</si>
  <si>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</si>
  <si>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</si>
  <si>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</si>
  <si>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</si>
  <si>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</si>
  <si>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</si>
  <si>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</si>
  <si>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</si>
  <si>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</si>
  <si>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</si>
  <si>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</si>
  <si>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</si>
  <si>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</si>
  <si>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</si>
  <si>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</si>
  <si>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</si>
  <si>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</si>
  <si>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</si>
  <si>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</si>
  <si>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</si>
  <si>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</si>
  <si>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</si>
  <si>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</si>
  <si>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</si>
  <si>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</si>
  <si>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</si>
  <si>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</si>
  <si>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</si>
  <si>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</si>
  <si>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</si>
  <si>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</si>
  <si>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</si>
  <si>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</si>
  <si>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</si>
  <si>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</si>
  <si>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</si>
  <si>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</si>
  <si>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</si>
  <si>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</si>
  <si>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</si>
  <si>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</si>
  <si>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</si>
  <si>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</si>
  <si>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</si>
  <si>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</si>
  <si>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</si>
  <si>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</si>
  <si>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</si>
  <si>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</si>
  <si>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</si>
  <si>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</si>
  <si>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</si>
  <si>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</si>
  <si>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</si>
  <si>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</si>
  <si>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</si>
  <si>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</si>
  <si>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</si>
  <si>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</si>
  <si>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</si>
  <si>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</si>
  <si>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</si>
  <si>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</si>
  <si>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</si>
  <si>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</si>
  <si>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</si>
  <si>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</si>
  <si>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</si>
  <si>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</si>
  <si>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</si>
  <si>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</si>
  <si>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</si>
  <si>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</si>
  <si>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</si>
  <si>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</si>
  <si>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</si>
  <si>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</si>
  <si>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</si>
  <si>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</si>
  <si>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</si>
  <si>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</si>
  <si>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</si>
  <si>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</si>
  <si>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</si>
  <si>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</si>
  <si>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</si>
  <si>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</si>
  <si>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</si>
  <si>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</si>
  <si>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</si>
  <si>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</si>
  <si>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</si>
  <si>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</si>
  <si>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</si>
  <si>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</si>
  <si>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</si>
  <si>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</si>
  <si>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</si>
  <si>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</si>
  <si>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</si>
  <si>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</si>
  <si>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</si>
  <si>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</si>
  <si>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</si>
  <si>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</si>
  <si>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</si>
  <si>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</si>
  <si>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</si>
  <si>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</si>
  <si>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</si>
  <si>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</si>
  <si>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</si>
  <si>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</si>
  <si>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</si>
  <si>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</si>
  <si>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</si>
  <si>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</si>
  <si>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</si>
  <si>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</si>
  <si>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</si>
  <si>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</si>
  <si>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</si>
  <si>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</si>
  <si>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</si>
  <si>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</si>
  <si>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</si>
  <si>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</si>
  <si>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</si>
  <si>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</si>
  <si>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</si>
  <si>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</si>
  <si>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</si>
  <si>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</si>
  <si>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</si>
  <si>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</si>
  <si>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</si>
  <si>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</si>
  <si>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</si>
  <si>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</si>
  <si>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</si>
  <si>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</si>
  <si>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</si>
  <si>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</si>
  <si>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</si>
  <si>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</si>
  <si>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</si>
  <si>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</si>
  <si>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</si>
  <si>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</si>
  <si>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</si>
  <si>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</si>
  <si>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</si>
  <si>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</si>
  <si>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</si>
  <si>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</si>
  <si>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</si>
  <si>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</si>
  <si>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</si>
  <si>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</si>
  <si>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</si>
  <si>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</si>
  <si>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</si>
  <si>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</si>
  <si>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</si>
  <si>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</si>
  <si>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</si>
  <si>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</si>
  <si>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</si>
  <si>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</si>
  <si>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</si>
  <si>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</si>
  <si>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</si>
  <si>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</si>
  <si>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</si>
  <si>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</si>
  <si>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</si>
  <si>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</si>
  <si>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</si>
  <si>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</si>
  <si>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</si>
  <si>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</si>
  <si>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</si>
  <si>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</si>
  <si>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</si>
  <si>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</si>
  <si>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</si>
  <si>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</si>
  <si>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</si>
  <si>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</si>
  <si>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</si>
  <si>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</si>
  <si>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</si>
  <si>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</si>
  <si>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</si>
  <si>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</si>
  <si>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</si>
  <si>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</si>
  <si>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</si>
  <si>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</si>
  <si>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</si>
  <si>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</si>
  <si>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</si>
  <si>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</si>
  <si>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</si>
  <si>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</si>
  <si>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</si>
  <si>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</si>
  <si>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</si>
  <si>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</si>
  <si>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</si>
  <si>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</si>
  <si>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</si>
  <si>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</si>
  <si>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</si>
  <si>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</si>
  <si>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</si>
  <si>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</si>
  <si>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</si>
  <si>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</si>
  <si>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</si>
  <si>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</si>
  <si>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</si>
  <si>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</si>
  <si>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</si>
  <si>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</si>
  <si>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</si>
  <si>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</si>
  <si>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</si>
  <si>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</si>
  <si>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</si>
  <si>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</si>
  <si>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</si>
  <si>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</si>
  <si>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</si>
  <si>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</si>
  <si>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</si>
  <si>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</si>
  <si>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</si>
  <si>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</si>
  <si>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</si>
  <si>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</si>
  <si>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</si>
  <si>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</si>
  <si>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</si>
  <si>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</si>
  <si>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</si>
  <si>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</si>
  <si>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</si>
  <si>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</si>
  <si>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</si>
  <si>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</si>
  <si>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</si>
  <si>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</si>
  <si>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</si>
  <si>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</si>
  <si>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</si>
  <si>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</si>
  <si>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</si>
  <si>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</si>
  <si>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</si>
  <si>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</si>
  <si>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</si>
  <si>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</si>
  <si>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</si>
  <si>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</si>
  <si>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</si>
  <si>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</si>
  <si>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</si>
  <si>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</si>
  <si>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</si>
  <si>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</si>
  <si>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</si>
  <si>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</si>
  <si>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</si>
  <si>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</si>
  <si>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</si>
  <si>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</si>
  <si>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</si>
  <si>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</si>
  <si>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</si>
  <si>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</si>
  <si>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</si>
  <si>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</si>
  <si>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</si>
  <si>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</si>
  <si>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</si>
  <si>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</si>
  <si>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</si>
  <si>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</si>
  <si>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</si>
  <si>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</si>
  <si>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</si>
  <si>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</si>
  <si>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</si>
  <si>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</si>
  <si>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</si>
  <si>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</si>
  <si>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</si>
  <si>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</si>
  <si>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</si>
  <si>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</si>
  <si>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</si>
  <si>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</si>
  <si>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</si>
  <si>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</si>
  <si>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</si>
  <si>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</si>
  <si>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</si>
  <si>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</si>
  <si>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</si>
  <si>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</si>
  <si>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</si>
  <si>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</si>
  <si>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</si>
  <si>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</si>
  <si>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</si>
  <si>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</si>
  <si>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</si>
  <si>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</si>
  <si>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</si>
  <si>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</si>
  <si>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</si>
  <si>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</si>
  <si>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</si>
  <si>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</si>
  <si>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</si>
  <si>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</si>
  <si>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</si>
  <si>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</si>
  <si>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</si>
  <si>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</si>
  <si>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</si>
  <si>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</si>
  <si>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</si>
  <si>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</si>
  <si>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</si>
  <si>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</si>
  <si>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</si>
  <si>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</si>
  <si>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</si>
  <si>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</si>
  <si>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</si>
  <si>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</si>
  <si>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</si>
  <si>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</si>
  <si>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</si>
  <si>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</si>
  <si>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</si>
  <si>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</si>
  <si>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</si>
  <si>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</si>
  <si>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</si>
  <si>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</si>
  <si>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</si>
  <si>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</si>
  <si>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</si>
  <si>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</si>
  <si>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</si>
  <si>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</si>
  <si>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</si>
  <si>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</si>
  <si>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</si>
  <si>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</si>
  <si>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</si>
  <si>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</si>
  <si>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</si>
  <si>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</si>
  <si>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</si>
  <si>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</si>
  <si>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</si>
  <si>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</si>
  <si>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</si>
  <si>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</si>
  <si>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</si>
  <si>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</si>
  <si>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</si>
  <si>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</si>
  <si>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</si>
  <si>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</si>
  <si>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</si>
  <si>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</si>
  <si>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</si>
  <si>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</si>
  <si>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</si>
  <si>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</si>
  <si>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</si>
  <si>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</si>
  <si>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</si>
  <si>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</si>
  <si>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</si>
  <si>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</si>
  <si>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</si>
  <si>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</si>
  <si>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</si>
  <si>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</si>
  <si>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</si>
  <si>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</si>
  <si>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</si>
  <si>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</si>
  <si>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</si>
  <si>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</si>
  <si>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</si>
  <si>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</si>
  <si>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</si>
  <si>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</si>
  <si>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</si>
  <si>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</si>
  <si>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</si>
  <si>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</si>
  <si>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</si>
  <si>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</si>
  <si>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</si>
  <si>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</si>
  <si>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</si>
  <si>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</si>
  <si>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</si>
  <si>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</si>
  <si>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</si>
  <si>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</si>
  <si>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</si>
  <si>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</si>
  <si>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</si>
  <si>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</si>
  <si>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</si>
  <si>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</si>
  <si>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</si>
  <si>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</si>
  <si>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</si>
  <si>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</si>
  <si>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</si>
  <si>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</si>
  <si>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</si>
  <si>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</si>
  <si>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</si>
  <si>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</si>
  <si>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</si>
  <si>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</si>
  <si>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</si>
  <si>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</si>
  <si>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</si>
  <si>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</si>
  <si>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</si>
  <si>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</si>
  <si>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</si>
  <si>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</si>
  <si>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</si>
  <si>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</si>
  <si>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</si>
  <si>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</si>
  <si>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</si>
  <si>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</si>
  <si>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</si>
  <si>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</si>
  <si>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</si>
  <si>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</si>
  <si>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</si>
  <si>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</si>
  <si>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</si>
  <si>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</si>
  <si>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</si>
  <si>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</si>
  <si>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</si>
  <si>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</si>
  <si>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</si>
  <si>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</si>
  <si>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</si>
  <si>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</si>
  <si>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</si>
  <si>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</si>
  <si>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</si>
  <si>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</si>
  <si>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</si>
  <si>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</si>
  <si>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</si>
  <si>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</si>
  <si>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</si>
  <si>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</si>
  <si>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</si>
  <si>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</si>
  <si>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</si>
  <si>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</si>
  <si>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</si>
  <si>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</si>
  <si>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</si>
  <si>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</si>
  <si>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</si>
  <si>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</si>
  <si>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</si>
  <si>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</si>
  <si>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</si>
  <si>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</si>
  <si>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</si>
  <si>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</si>
  <si>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</si>
  <si>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</si>
  <si>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</si>
  <si>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</si>
  <si>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</si>
  <si>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</si>
  <si>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</si>
  <si>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</si>
  <si>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</si>
  <si>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</si>
  <si>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</si>
  <si>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</si>
  <si>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</si>
  <si>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</si>
  <si>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</si>
  <si>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</si>
  <si>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</si>
  <si>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</si>
  <si>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</si>
  <si>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</si>
  <si>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</si>
  <si>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</si>
  <si>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</si>
  <si>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</si>
  <si>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</si>
  <si>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</si>
  <si>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</si>
  <si>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</si>
  <si>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</si>
  <si>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</si>
  <si>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</si>
  <si>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</si>
  <si>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</si>
  <si>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</si>
  <si>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</si>
  <si>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</si>
  <si>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</si>
  <si>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</si>
  <si>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</si>
  <si>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</si>
  <si>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</si>
  <si>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</si>
  <si>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</si>
  <si>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</si>
  <si>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</si>
  <si>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</si>
  <si>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</si>
  <si>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</si>
  <si>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</si>
  <si>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</si>
  <si>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</si>
  <si>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</si>
  <si>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</si>
  <si>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</si>
  <si>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</si>
  <si>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</si>
  <si>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</si>
  <si>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</si>
  <si>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</si>
  <si>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</si>
  <si>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</si>
  <si>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</si>
  <si>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</si>
  <si>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</si>
  <si>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</si>
  <si>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</si>
  <si>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</si>
  <si>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</si>
  <si>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</si>
  <si>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</si>
  <si>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</si>
  <si>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</si>
  <si>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</si>
  <si>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</si>
  <si>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</si>
  <si>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</si>
  <si>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</si>
  <si>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</si>
  <si>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</si>
  <si>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</si>
  <si>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</si>
  <si>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</si>
  <si>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</si>
  <si>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</si>
  <si>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</si>
  <si>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</si>
  <si>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</si>
  <si>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</si>
  <si>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</si>
  <si>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</si>
  <si>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</si>
  <si>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</si>
  <si>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</si>
  <si>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</si>
  <si>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</si>
  <si>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</si>
  <si>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</si>
  <si>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</si>
  <si>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</si>
  <si>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</si>
  <si>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</si>
  <si>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</si>
  <si>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</si>
  <si>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</si>
  <si>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</si>
  <si>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</si>
  <si>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</si>
  <si>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</si>
  <si>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</si>
  <si>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</si>
  <si>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</si>
  <si>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</si>
  <si>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</si>
  <si>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</si>
  <si>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</si>
  <si>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</si>
  <si>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</si>
  <si>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</si>
  <si>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</si>
  <si>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</si>
  <si>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</si>
  <si>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</si>
  <si>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</si>
  <si>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</si>
  <si>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</si>
  <si>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</si>
  <si>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</si>
  <si>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</si>
  <si>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</si>
  <si>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</si>
  <si>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</si>
  <si>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</si>
  <si>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</si>
  <si>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</si>
  <si>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</si>
  <si>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</si>
  <si>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</si>
  <si>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</si>
  <si>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</si>
  <si>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</si>
  <si>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</si>
  <si>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</si>
  <si>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</si>
  <si>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</si>
  <si>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</si>
  <si>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</si>
  <si>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</si>
  <si>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</si>
  <si>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</si>
  <si>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</si>
  <si>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</si>
  <si>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</si>
  <si>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</si>
  <si>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</si>
  <si>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</si>
  <si>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</si>
  <si>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</si>
  <si>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</si>
  <si>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</si>
  <si>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</si>
  <si>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</si>
  <si>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</si>
  <si>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</si>
  <si>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</si>
  <si>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</si>
  <si>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</si>
  <si>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</si>
  <si>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</si>
  <si>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</si>
  <si>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</si>
  <si>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</si>
  <si>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</si>
  <si>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</si>
  <si>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</si>
  <si>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</si>
  <si>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</si>
  <si>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</si>
  <si>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</si>
  <si>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</si>
  <si>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</si>
  <si>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</si>
  <si>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</si>
  <si>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</si>
  <si>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</si>
  <si>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</si>
  <si>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</si>
  <si>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</si>
  <si>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</si>
  <si>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</si>
  <si>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</si>
  <si>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</si>
  <si>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</si>
  <si>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</si>
  <si>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</si>
  <si>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</si>
  <si>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</si>
  <si>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</si>
  <si>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</si>
  <si>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</si>
  <si>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</si>
  <si>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</si>
  <si>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</si>
  <si>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</si>
  <si>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</si>
  <si>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</si>
  <si>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</si>
  <si>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</si>
  <si>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</si>
  <si>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</si>
  <si>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</si>
  <si>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</si>
  <si>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</si>
  <si>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</si>
  <si>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</si>
  <si>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</si>
  <si>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</si>
  <si>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</si>
  <si>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</si>
  <si>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</si>
  <si>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</si>
  <si>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</si>
  <si>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</si>
  <si>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</si>
  <si>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</si>
  <si>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</si>
  <si>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</si>
  <si>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</si>
  <si>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</si>
  <si>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</si>
  <si>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</si>
  <si>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</si>
  <si>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</si>
  <si>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</si>
  <si>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</si>
  <si>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</si>
  <si>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</si>
  <si>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</si>
  <si>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</si>
  <si>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</si>
  <si>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</si>
  <si>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</si>
  <si>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</si>
  <si>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</si>
  <si>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</si>
  <si>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</si>
  <si>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</si>
  <si>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</si>
  <si>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</si>
  <si>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</si>
  <si>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</si>
  <si>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</si>
  <si>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</si>
  <si>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</si>
  <si>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</si>
  <si>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</si>
  <si>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</si>
  <si>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</si>
  <si>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</si>
  <si>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</si>
  <si>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</si>
  <si>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</si>
  <si>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</si>
  <si>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</si>
  <si>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</si>
  <si>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</si>
  <si>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</si>
  <si>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</si>
  <si>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</si>
  <si>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</si>
  <si>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</si>
  <si>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</si>
  <si>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</si>
  <si>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</si>
  <si>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</si>
  <si>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</si>
  <si>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</si>
  <si>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</si>
  <si>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</si>
  <si>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</si>
  <si>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</si>
  <si>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</si>
  <si>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</si>
  <si>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</si>
  <si>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</si>
  <si>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</si>
  <si>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</si>
  <si>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</si>
  <si>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</si>
  <si>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</si>
  <si>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</si>
  <si>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</si>
  <si>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</si>
  <si>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</si>
  <si>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</si>
  <si>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</si>
  <si>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</si>
  <si>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</si>
  <si>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</si>
  <si>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</si>
  <si>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</si>
  <si>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</si>
  <si>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</si>
  <si>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</si>
  <si>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</si>
  <si>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</si>
  <si>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</si>
  <si>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</si>
  <si>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</si>
  <si>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</si>
  <si>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</si>
  <si>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</si>
  <si>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</si>
  <si>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</si>
  <si>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</si>
  <si>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</si>
  <si>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</si>
  <si>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</si>
  <si>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</si>
  <si>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</si>
  <si>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</si>
  <si>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</si>
  <si>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</si>
  <si>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</si>
  <si>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</si>
  <si>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</si>
  <si>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</si>
  <si>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</si>
  <si>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</si>
  <si>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</si>
  <si>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</si>
  <si>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</si>
  <si>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</si>
  <si>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</si>
  <si>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</si>
  <si>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</si>
  <si>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</si>
  <si>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</si>
  <si>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</si>
  <si>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</si>
  <si>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</si>
  <si>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</si>
  <si>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</si>
  <si>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</si>
  <si>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</si>
  <si>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</si>
  <si>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</si>
  <si>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</si>
  <si>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</si>
  <si>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</si>
  <si>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</si>
  <si>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</si>
  <si>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</si>
  <si>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</si>
  <si>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</si>
  <si>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</si>
  <si>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</si>
  <si>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</si>
  <si>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</si>
  <si>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</si>
  <si>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</si>
  <si>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</si>
  <si>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</si>
  <si>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</si>
  <si>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</si>
  <si>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</si>
  <si>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</si>
  <si>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</si>
  <si>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</si>
  <si>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</si>
  <si>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</si>
  <si>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</si>
  <si>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</si>
  <si>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</si>
  <si>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</si>
  <si>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</si>
  <si>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</si>
  <si>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</si>
  <si>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</si>
  <si>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</si>
  <si>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</si>
  <si>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</si>
  <si>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</si>
  <si>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</si>
  <si>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</si>
  <si>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</si>
  <si>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</si>
  <si>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</si>
  <si>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</si>
  <si>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</si>
  <si>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</si>
  <si>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</si>
  <si>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</si>
  <si>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</si>
  <si>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</si>
  <si>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</si>
  <si>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</si>
  <si>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</si>
  <si>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</si>
  <si>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</si>
  <si>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</si>
  <si>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</si>
  <si>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</si>
  <si>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</si>
  <si>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</si>
  <si>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</si>
  <si>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</si>
  <si>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</si>
  <si>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</si>
  <si>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</si>
  <si>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</si>
  <si>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</si>
  <si>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</si>
  <si>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</si>
  <si>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</si>
  <si>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</si>
  <si>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</si>
  <si>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</si>
  <si>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</si>
  <si>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</si>
  <si>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</si>
  <si>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</si>
  <si>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</si>
  <si>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</si>
  <si>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</si>
  <si>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</si>
  <si>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</si>
  <si>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</si>
  <si>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</si>
  <si>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</si>
  <si>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</si>
  <si>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</si>
  <si>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</si>
  <si>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</si>
  <si>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</si>
  <si>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</si>
  <si>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</si>
  <si>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</si>
  <si>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</si>
  <si>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</si>
  <si>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</si>
  <si>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</si>
  <si>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</si>
  <si>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</si>
  <si>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</si>
  <si>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</si>
  <si>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</si>
  <si>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</si>
  <si>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</si>
  <si>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</si>
  <si>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</si>
  <si>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</si>
  <si>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</si>
  <si>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</si>
  <si>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</si>
  <si>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</si>
  <si>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</si>
  <si>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</si>
  <si>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</si>
  <si>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</si>
  <si>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</si>
  <si>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</si>
  <si>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</si>
  <si>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</si>
  <si>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</si>
  <si>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</si>
  <si>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</si>
  <si>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</si>
  <si>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</si>
  <si>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</si>
  <si>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</si>
  <si>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</si>
  <si>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</si>
  <si>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</si>
  <si>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</si>
  <si>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</si>
  <si>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</si>
  <si>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</si>
  <si>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</si>
  <si>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</si>
  <si>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</si>
  <si>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</si>
  <si>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</si>
  <si>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</si>
  <si>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</si>
  <si>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</si>
  <si>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</si>
  <si>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</si>
  <si>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</si>
  <si>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</si>
  <si>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</si>
  <si>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</si>
  <si>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</si>
  <si>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</si>
  <si>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</si>
  <si>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</si>
  <si>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</si>
  <si>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</si>
  <si>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</si>
  <si>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</si>
  <si>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</si>
  <si>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</si>
  <si>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</si>
  <si>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</si>
  <si>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</si>
  <si>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</si>
  <si>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</si>
  <si>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</si>
  <si>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</si>
  <si>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</si>
  <si>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</si>
  <si>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</si>
  <si>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</si>
  <si>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</si>
  <si>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</si>
  <si>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</si>
  <si>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</si>
  <si>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</si>
  <si>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</si>
  <si>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</si>
  <si>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</si>
  <si>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</si>
  <si>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</si>
  <si>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</si>
  <si>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</si>
  <si>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</si>
  <si>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</si>
  <si>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</si>
  <si>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</si>
  <si>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</si>
  <si>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</si>
  <si>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</si>
  <si>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</si>
  <si>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</si>
  <si>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</si>
  <si>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</si>
  <si>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</si>
  <si>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</si>
  <si>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</si>
  <si>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</si>
  <si>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</si>
  <si>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</si>
  <si>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</si>
  <si>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</si>
  <si>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</si>
  <si>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</si>
  <si>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</si>
  <si>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</si>
  <si>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</si>
  <si>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</si>
  <si>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</si>
  <si>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</si>
  <si>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</si>
  <si>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</si>
  <si>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</si>
  <si>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</si>
  <si>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</si>
  <si>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</si>
  <si>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</si>
  <si>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</si>
  <si>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</si>
  <si>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</si>
  <si>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</si>
  <si>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</si>
  <si>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</si>
  <si>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</si>
  <si>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</si>
  <si>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</si>
  <si>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</si>
  <si>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</si>
  <si>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</si>
  <si>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</si>
  <si>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</si>
  <si>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</si>
  <si>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</si>
  <si>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</si>
  <si>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</si>
  <si>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</si>
  <si>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</si>
  <si>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</si>
  <si>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</si>
  <si>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</si>
  <si>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</si>
  <si>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</si>
  <si>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</si>
  <si>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</si>
  <si>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</si>
  <si>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</si>
  <si>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</si>
  <si>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</si>
  <si>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</si>
  <si>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</si>
  <si>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</si>
  <si>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</si>
  <si>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</si>
  <si>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</si>
  <si>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</si>
  <si>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</si>
  <si>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</si>
  <si>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</si>
  <si>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</si>
  <si>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</si>
  <si>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</si>
  <si>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</si>
  <si>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</si>
  <si>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</si>
  <si>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</si>
  <si>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</si>
  <si>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</si>
  <si>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</si>
  <si>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</si>
  <si>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</si>
  <si>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</si>
  <si>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</si>
  <si>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</si>
  <si>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</si>
  <si>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</si>
  <si>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</si>
  <si>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</si>
  <si>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</si>
  <si>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</si>
  <si>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</si>
  <si>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</si>
  <si>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</si>
  <si>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</si>
  <si>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</si>
  <si>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</si>
  <si>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</si>
  <si>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</si>
  <si>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</si>
  <si>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</si>
  <si>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</si>
  <si>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</si>
  <si>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</si>
  <si>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</si>
  <si>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</si>
  <si>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</si>
  <si>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</si>
  <si>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</si>
  <si>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</si>
  <si>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</si>
  <si>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</si>
  <si>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</si>
  <si>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</si>
  <si>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</si>
  <si>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</si>
  <si>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</si>
  <si>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</si>
  <si>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</si>
  <si>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</si>
  <si>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</si>
  <si>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</si>
  <si>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</si>
  <si>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</si>
  <si>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</si>
  <si>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</si>
  <si>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</si>
  <si>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</si>
  <si>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</si>
  <si>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</si>
  <si>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</si>
  <si>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</si>
  <si>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</si>
  <si>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</si>
  <si>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</si>
  <si>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</si>
  <si>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</si>
  <si>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</si>
  <si>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</si>
  <si>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</si>
  <si>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</si>
  <si>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</si>
  <si>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</si>
  <si>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</si>
  <si>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</si>
  <si>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</si>
  <si>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</si>
  <si>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</si>
  <si>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</si>
  <si>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</si>
  <si>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</si>
  <si>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</si>
  <si>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</si>
  <si>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</si>
  <si>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</si>
  <si>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</si>
  <si>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</si>
  <si>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</si>
  <si>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</si>
  <si>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</si>
  <si>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</si>
  <si>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</si>
  <si>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</si>
  <si>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</si>
  <si>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</si>
  <si>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</si>
  <si>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</si>
  <si>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</si>
  <si>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</si>
  <si>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</si>
  <si>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</si>
  <si>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</si>
  <si>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</si>
  <si>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</si>
  <si>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</si>
  <si>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</si>
  <si>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</si>
  <si>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</si>
  <si>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</si>
  <si>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</si>
  <si>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</si>
  <si>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</si>
  <si>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</si>
  <si>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</si>
  <si>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</si>
  <si>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</si>
  <si>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</si>
  <si>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</si>
  <si>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</si>
  <si>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</si>
  <si>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</si>
  <si>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</si>
  <si>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</si>
  <si>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</si>
  <si>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</si>
  <si>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</si>
  <si>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</si>
  <si>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</si>
  <si>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</si>
  <si>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</si>
  <si>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</si>
  <si>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</si>
  <si>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</si>
  <si>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</si>
  <si>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</si>
  <si>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</si>
  <si>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</si>
  <si>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</si>
  <si>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</si>
  <si>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</si>
  <si>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</si>
  <si>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</si>
  <si>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</si>
  <si>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</si>
  <si>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</si>
  <si>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</si>
  <si>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</si>
  <si>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</si>
  <si>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</si>
  <si>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</si>
  <si>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</si>
  <si>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</si>
  <si>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</si>
  <si>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</si>
  <si>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</si>
  <si>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</si>
  <si>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</si>
  <si>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</si>
  <si>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</si>
  <si>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</si>
  <si>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</si>
  <si>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</si>
  <si>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</si>
  <si>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</si>
  <si>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</si>
  <si>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</si>
  <si>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</si>
  <si>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</si>
  <si>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</si>
  <si>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</si>
  <si>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</si>
  <si>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</si>
  <si>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</si>
  <si>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</si>
  <si>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</si>
  <si>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</si>
  <si>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</si>
  <si>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</si>
  <si>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</si>
  <si>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</si>
  <si>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</si>
  <si>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</si>
  <si>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</si>
  <si>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</si>
  <si>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</si>
  <si>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</si>
  <si>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</si>
  <si>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</si>
  <si>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</si>
  <si>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</si>
  <si>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</si>
  <si>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</si>
  <si>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</si>
  <si>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</si>
  <si>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</si>
  <si>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</si>
  <si>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</si>
  <si>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</si>
  <si>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</si>
  <si>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</si>
  <si>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</si>
  <si>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</si>
  <si>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</si>
  <si>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</si>
  <si>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</si>
  <si>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</si>
  <si>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</si>
  <si>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</si>
  <si>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</si>
  <si>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</si>
  <si>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</si>
  <si>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</si>
  <si>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</si>
  <si>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</si>
  <si>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</si>
  <si>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</si>
  <si>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</si>
  <si>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</si>
  <si>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</si>
  <si>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</si>
  <si>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</si>
  <si>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</si>
  <si>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</si>
  <si>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</si>
  <si>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</si>
  <si>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</si>
  <si>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</si>
  <si>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</si>
  <si>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</si>
  <si>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</si>
  <si>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</si>
  <si>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</si>
  <si>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</si>
  <si>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</si>
  <si>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</si>
  <si>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</si>
  <si>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</si>
  <si>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</si>
  <si>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</si>
  <si>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</si>
  <si>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</si>
  <si>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</si>
  <si>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</si>
  <si>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</si>
  <si>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</si>
  <si>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</si>
  <si>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</si>
  <si>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</si>
  <si>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</si>
  <si>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</si>
  <si>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</si>
  <si>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</si>
  <si>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</si>
  <si>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</si>
  <si>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</si>
  <si>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</si>
  <si>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</si>
  <si>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</si>
  <si>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</si>
  <si>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</si>
  <si>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</si>
  <si>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</si>
  <si>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</si>
  <si>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</si>
  <si>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</si>
  <si>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</si>
  <si>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</si>
  <si>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</si>
  <si>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</si>
  <si>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</si>
  <si>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</si>
  <si>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</si>
  <si>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</si>
  <si>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</si>
  <si>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</si>
  <si>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</si>
  <si>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</si>
  <si>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</si>
  <si>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</si>
  <si>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</si>
  <si>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</si>
  <si>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</si>
  <si>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</si>
  <si>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</si>
  <si>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</si>
  <si>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</si>
  <si>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</si>
  <si>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</si>
  <si>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</si>
  <si>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</si>
  <si>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</si>
  <si>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</si>
  <si>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</si>
  <si>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</si>
  <si>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</si>
  <si>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</si>
  <si>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</si>
  <si>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</si>
  <si>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</si>
  <si>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</si>
  <si>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</si>
  <si>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</si>
  <si>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</si>
  <si>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</si>
  <si>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</si>
  <si>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</si>
  <si>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</si>
  <si>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</si>
  <si>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</si>
  <si>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</si>
  <si>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</si>
  <si>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</si>
  <si>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</si>
  <si>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</si>
  <si>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</si>
  <si>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</si>
  <si>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</si>
  <si>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</si>
  <si>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</si>
  <si>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</si>
  <si>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</si>
  <si>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</si>
  <si>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</si>
  <si>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</si>
  <si>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</si>
  <si>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</si>
  <si>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</si>
  <si>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</si>
  <si>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</si>
  <si>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</si>
  <si>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</si>
  <si>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</si>
  <si>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</si>
  <si>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</si>
  <si>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</si>
  <si>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</si>
  <si>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</si>
  <si>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</si>
  <si>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</si>
  <si>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</si>
  <si>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</si>
  <si>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</si>
  <si>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</si>
  <si>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</si>
  <si>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</si>
  <si>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</si>
  <si>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</si>
  <si>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</si>
  <si>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</si>
  <si>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</si>
  <si>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</si>
  <si>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</si>
  <si>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</si>
  <si>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</si>
  <si>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</si>
  <si>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</si>
  <si>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</si>
  <si>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</si>
  <si>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</si>
  <si>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</si>
  <si>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</si>
  <si>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</si>
  <si>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</si>
  <si>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</si>
  <si>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</si>
  <si>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</si>
  <si>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</si>
  <si>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</si>
  <si>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</si>
  <si>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</si>
  <si>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</si>
  <si>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</si>
  <si>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</si>
  <si>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</si>
  <si>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</si>
  <si>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</si>
  <si>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</si>
  <si>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</si>
  <si>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</si>
  <si>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</si>
  <si>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</si>
  <si>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</si>
  <si>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</si>
  <si>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</si>
  <si>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</si>
  <si>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</si>
  <si>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</si>
  <si>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</si>
  <si>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</si>
  <si>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</si>
  <si>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</si>
  <si>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</si>
  <si>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</si>
  <si>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</si>
  <si>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</si>
  <si>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</si>
  <si>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</si>
  <si>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</si>
  <si>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</si>
  <si>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</si>
  <si>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</si>
  <si>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</si>
  <si>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</si>
  <si>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</si>
  <si>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</si>
  <si>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</si>
  <si>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</si>
  <si>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</si>
  <si>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</si>
  <si>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</si>
  <si>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</si>
  <si>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</si>
  <si>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</si>
  <si>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</si>
  <si>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</si>
  <si>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</si>
  <si>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</si>
  <si>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</si>
  <si>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</si>
  <si>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</si>
  <si>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</si>
  <si>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</si>
  <si>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</si>
  <si>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</si>
  <si>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</si>
  <si>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</si>
  <si>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</si>
  <si>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</si>
  <si>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</si>
  <si>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</si>
  <si>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</si>
  <si>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</si>
  <si>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</si>
  <si>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</si>
  <si>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</si>
  <si>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</si>
  <si>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</si>
  <si>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</si>
  <si>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</si>
  <si>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</si>
  <si>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</si>
  <si>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</si>
  <si>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</si>
  <si>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</si>
  <si>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</si>
  <si>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</si>
  <si>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</si>
  <si>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</si>
  <si>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</si>
  <si>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</si>
  <si>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</si>
  <si>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</si>
  <si>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</si>
  <si>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</si>
  <si>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</si>
  <si>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</si>
  <si>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</si>
  <si>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</si>
  <si>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</si>
  <si>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</si>
  <si>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</si>
  <si>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</si>
  <si>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</si>
  <si>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</si>
  <si>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</si>
  <si>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</si>
  <si>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</si>
  <si>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</si>
  <si>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</si>
  <si>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</si>
  <si>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</si>
  <si>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</si>
  <si>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</si>
  <si>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</si>
  <si>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</si>
  <si>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</si>
  <si>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</si>
  <si>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</si>
  <si>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</si>
  <si>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</si>
  <si>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</si>
  <si>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</si>
  <si>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</si>
  <si>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</si>
  <si>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</si>
  <si>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</si>
  <si>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</si>
  <si>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</si>
  <si>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</si>
  <si>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</si>
  <si>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</si>
  <si>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</si>
  <si>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</si>
  <si>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</si>
  <si>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</si>
  <si>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</si>
  <si>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</si>
  <si>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</si>
  <si>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</si>
  <si>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</si>
  <si>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</si>
  <si>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</si>
  <si>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</si>
  <si>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</si>
  <si>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</si>
  <si>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</si>
  <si>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</si>
  <si>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</si>
  <si>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</si>
  <si>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</si>
  <si>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</si>
  <si>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</si>
  <si>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</si>
  <si>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</si>
  <si>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</si>
  <si>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</si>
  <si>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</si>
  <si>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</si>
  <si>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</si>
  <si>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</si>
  <si>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</si>
  <si>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</si>
  <si>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</si>
  <si>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</si>
  <si>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</si>
  <si>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</si>
  <si>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</si>
  <si>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</si>
  <si>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</si>
  <si>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</si>
  <si>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</si>
  <si>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</si>
  <si>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</si>
  <si>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</si>
  <si>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</si>
  <si>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</si>
  <si>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</si>
  <si>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</si>
  <si>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</si>
  <si>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</si>
  <si>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</si>
  <si>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</si>
  <si>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</si>
  <si>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</si>
  <si>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</si>
  <si>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</si>
  <si>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</si>
  <si>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</si>
  <si>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</si>
  <si>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</si>
  <si>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</si>
  <si>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</si>
  <si>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</si>
  <si>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</si>
  <si>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</si>
  <si>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</si>
  <si>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</si>
  <si>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</si>
  <si>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</si>
  <si>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</si>
  <si>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</si>
  <si>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</si>
  <si>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</si>
  <si>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</si>
  <si>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</si>
  <si>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</si>
  <si>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</si>
  <si>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</si>
  <si>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</si>
  <si>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</si>
  <si>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</si>
  <si>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</si>
  <si>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</si>
  <si>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</si>
  <si>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</si>
  <si>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</si>
  <si>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</si>
  <si>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</si>
  <si>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</si>
  <si>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</si>
  <si>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</si>
  <si>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</si>
  <si>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</si>
  <si>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</si>
  <si>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</si>
  <si>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</si>
  <si>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</si>
  <si>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</si>
  <si>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</si>
  <si>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</si>
  <si>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</si>
  <si>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</si>
  <si>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</si>
  <si>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</si>
  <si>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</si>
  <si>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</si>
  <si>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</si>
  <si>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</si>
  <si>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</si>
  <si>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</si>
  <si>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</si>
  <si>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</si>
  <si>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</si>
  <si>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</si>
  <si>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</si>
  <si>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</si>
  <si>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</si>
  <si>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</si>
  <si>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</si>
  <si>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</si>
  <si>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</si>
  <si>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</si>
  <si>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</si>
  <si>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</si>
  <si>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</si>
  <si>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</si>
  <si>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</si>
  <si>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</si>
  <si>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</si>
  <si>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</si>
  <si>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</si>
  <si>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</si>
  <si>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</si>
  <si>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</si>
  <si>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</si>
  <si>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</si>
  <si>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</si>
  <si>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</si>
  <si>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</si>
  <si>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</si>
  <si>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</si>
  <si>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</si>
  <si>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</si>
  <si>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</si>
  <si>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</si>
  <si>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</si>
  <si>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</si>
  <si>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</si>
  <si>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</si>
  <si>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</si>
  <si>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</si>
  <si>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</si>
  <si>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</si>
  <si>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</si>
  <si>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</si>
  <si>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</si>
  <si>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</si>
  <si>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</si>
  <si>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</si>
  <si>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</si>
  <si>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</si>
  <si>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</si>
  <si>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</si>
  <si>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</si>
  <si>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</si>
  <si>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</si>
  <si>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</si>
  <si>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</si>
  <si>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</si>
  <si>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</si>
  <si>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</si>
  <si>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</si>
  <si>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</si>
  <si>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</si>
  <si>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</si>
  <si>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</si>
  <si>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</si>
  <si>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</si>
  <si>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</si>
  <si>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</si>
  <si>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</si>
  <si>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</si>
  <si>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</si>
  <si>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</si>
  <si>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</si>
  <si>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</si>
  <si>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</si>
  <si>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</si>
  <si>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</si>
  <si>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</si>
  <si>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</si>
  <si>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</si>
  <si>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</si>
  <si>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</si>
  <si>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</si>
  <si>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</si>
  <si>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</si>
  <si>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</si>
  <si>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</si>
  <si>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</si>
  <si>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</si>
  <si>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</si>
  <si>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</si>
  <si>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</si>
  <si>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</si>
  <si>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</si>
  <si>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</si>
  <si>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</si>
  <si>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</si>
  <si>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</si>
  <si>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</si>
  <si>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</si>
  <si>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</si>
  <si>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</si>
  <si>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</si>
  <si>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</si>
  <si>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</si>
  <si>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</si>
  <si>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</si>
  <si>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</si>
  <si>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</si>
  <si>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</si>
  <si>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</si>
  <si>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</si>
  <si>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</si>
  <si>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</si>
  <si>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</si>
  <si>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</si>
  <si>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</si>
  <si>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</si>
  <si>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</si>
  <si>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</si>
  <si>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</si>
  <si>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</si>
  <si>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</si>
  <si>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</si>
  <si>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</si>
  <si>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</si>
  <si>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</si>
  <si>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</si>
  <si>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</si>
  <si>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</si>
  <si>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</si>
  <si>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</si>
  <si>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</si>
  <si>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</si>
  <si>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</si>
  <si>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</si>
  <si>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</si>
  <si>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</si>
  <si>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</si>
  <si>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</si>
  <si>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</si>
  <si>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</si>
  <si>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</si>
  <si>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</si>
  <si>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</si>
  <si>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</si>
  <si>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</si>
  <si>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</si>
  <si>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</si>
  <si>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</si>
  <si>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</si>
  <si>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</si>
  <si>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</si>
  <si>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</si>
  <si>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</si>
  <si>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</si>
  <si>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</si>
  <si>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</si>
  <si>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</si>
  <si>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</si>
  <si>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</si>
  <si>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</si>
  <si>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</si>
  <si>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</si>
  <si>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</si>
  <si>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</si>
  <si>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</si>
  <si>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</si>
  <si>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</si>
  <si>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</si>
  <si>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</si>
  <si>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</si>
  <si>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</si>
  <si>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</si>
  <si>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</si>
  <si>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</si>
  <si>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</si>
  <si>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</si>
  <si>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</si>
  <si>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</si>
  <si>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</si>
  <si>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</si>
  <si>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</si>
  <si>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</si>
  <si>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</si>
  <si>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</si>
  <si>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</si>
  <si>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</si>
  <si>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</si>
  <si>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</si>
  <si>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</si>
  <si>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</si>
  <si>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</si>
  <si>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</si>
  <si>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</si>
  <si>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</si>
  <si>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</si>
  <si>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</si>
  <si>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</si>
  <si>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</si>
  <si>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</si>
  <si>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</si>
  <si>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</si>
  <si>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</si>
  <si>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</si>
  <si>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</si>
  <si>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</si>
  <si>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</si>
  <si>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</si>
  <si>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</si>
  <si>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</si>
  <si>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</si>
  <si>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</si>
  <si>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</si>
  <si>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</si>
  <si>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</si>
  <si>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</si>
  <si>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</si>
  <si>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</si>
  <si>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</si>
  <si>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</si>
  <si>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</si>
  <si>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</si>
  <si>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</si>
  <si>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</si>
  <si>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</si>
  <si>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</si>
  <si>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</si>
  <si>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</si>
  <si>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</si>
  <si>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</si>
  <si>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</si>
  <si>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</si>
  <si>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</si>
  <si>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</si>
  <si>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</si>
  <si>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</si>
  <si>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</si>
  <si>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</si>
  <si>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</si>
  <si>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</si>
  <si>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</si>
  <si>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</si>
  <si>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</si>
  <si>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</si>
  <si>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</si>
  <si>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</si>
  <si>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</si>
  <si>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</si>
  <si>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</si>
  <si>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</si>
  <si>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</si>
  <si>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</si>
  <si>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</si>
  <si>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</si>
  <si>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</si>
  <si>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</si>
  <si>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</si>
  <si>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</si>
  <si>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</si>
  <si>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</si>
  <si>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</si>
  <si>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</si>
  <si>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</si>
  <si>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</si>
  <si>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</si>
  <si>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</si>
  <si>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</si>
  <si>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</si>
  <si>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</si>
  <si>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</si>
  <si>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</si>
  <si>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</si>
  <si>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</si>
  <si>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</si>
  <si>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</si>
  <si>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</si>
  <si>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</si>
  <si>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</si>
  <si>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</si>
  <si>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</si>
  <si>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</si>
  <si>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</si>
  <si>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</si>
  <si>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</si>
  <si>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</si>
  <si>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</si>
  <si>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</si>
  <si>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</si>
  <si>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</si>
  <si>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</si>
  <si>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</si>
  <si>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</si>
  <si>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</si>
  <si>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</si>
  <si>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</si>
  <si>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</si>
  <si>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</si>
  <si>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</si>
  <si>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</si>
  <si>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</si>
  <si>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</si>
  <si>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</si>
  <si>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</si>
  <si>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</si>
  <si>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</si>
  <si>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</si>
  <si>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</si>
  <si>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</si>
  <si>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</si>
  <si>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</si>
  <si>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</si>
  <si>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</si>
  <si>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</si>
  <si>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</si>
  <si>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</si>
  <si>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</si>
  <si>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</si>
  <si>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</si>
  <si>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</si>
  <si>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</si>
  <si>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</si>
  <si>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</si>
  <si>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</si>
  <si>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</si>
  <si>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</si>
  <si>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</si>
  <si>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</si>
  <si>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</si>
  <si>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</si>
  <si>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</si>
  <si>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</si>
  <si>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</si>
  <si>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</si>
  <si>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</si>
  <si>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</si>
  <si>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</si>
  <si>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</si>
  <si>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</si>
  <si>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</si>
  <si>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</si>
  <si>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</si>
  <si>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</si>
  <si>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</si>
  <si>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</si>
  <si>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</si>
  <si>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</si>
  <si>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</si>
  <si>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</si>
  <si>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</si>
  <si>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</si>
  <si>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</si>
  <si>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</si>
  <si>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</si>
  <si>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</si>
  <si>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</si>
  <si>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</si>
  <si>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</si>
  <si>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</si>
  <si>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</si>
  <si>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</si>
  <si>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</si>
  <si>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</si>
  <si>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</si>
  <si>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</si>
  <si>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</si>
  <si>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</si>
  <si>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</si>
  <si>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</si>
  <si>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</si>
  <si>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</si>
  <si>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</si>
  <si>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</si>
  <si>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</si>
  <si>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</si>
  <si>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</si>
  <si>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</si>
  <si>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</si>
  <si>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</si>
  <si>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</si>
  <si>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</si>
  <si>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</si>
  <si>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</si>
  <si>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</si>
  <si>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</si>
  <si>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</si>
  <si>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</si>
  <si>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</si>
  <si>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</si>
  <si>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</si>
  <si>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</si>
  <si>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</si>
  <si>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</si>
  <si>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</si>
  <si>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</si>
  <si>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</si>
  <si>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</si>
  <si>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</si>
  <si>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</si>
  <si>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</si>
  <si>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</si>
  <si>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</si>
  <si>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</si>
  <si>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</si>
  <si>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</si>
  <si>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</si>
  <si>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</si>
  <si>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</si>
  <si>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</si>
  <si>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</si>
  <si>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</si>
  <si>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</si>
  <si>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</si>
  <si>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</si>
  <si>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</si>
  <si>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</si>
  <si>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</si>
  <si>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</si>
  <si>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</si>
  <si>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</si>
  <si>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</si>
  <si>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</si>
  <si>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</si>
  <si>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</si>
  <si>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</si>
  <si>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</si>
  <si>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</si>
  <si>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</si>
  <si>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</si>
  <si>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</si>
  <si>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</si>
  <si>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</si>
  <si>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</si>
  <si>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</si>
  <si>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</si>
  <si>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</si>
  <si>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</si>
  <si>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</si>
  <si>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</si>
  <si>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</si>
  <si>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</si>
  <si>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</si>
  <si>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</si>
  <si>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</si>
  <si>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</si>
  <si>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</si>
  <si>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</si>
  <si>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</si>
  <si>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</si>
  <si>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</si>
  <si>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</si>
  <si>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</si>
  <si>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</si>
  <si>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</si>
  <si>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</si>
  <si>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</si>
  <si>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</si>
  <si>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</si>
  <si>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</si>
  <si>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</si>
  <si>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</si>
  <si>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</si>
  <si>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</si>
  <si>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</si>
  <si>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</si>
  <si>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</si>
  <si>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</si>
  <si>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</si>
  <si>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</si>
  <si>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</si>
  <si>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</si>
  <si>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</si>
  <si>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</si>
  <si>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</si>
  <si>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</si>
  <si>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</si>
  <si>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</si>
  <si>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</si>
  <si>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</si>
  <si>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</si>
  <si>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</si>
  <si>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</si>
  <si>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</si>
  <si>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</si>
  <si>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</si>
  <si>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</si>
  <si>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</si>
  <si>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</si>
  <si>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</si>
  <si>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</si>
  <si>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</si>
  <si>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</si>
  <si>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</si>
  <si>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</si>
  <si>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</si>
  <si>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</si>
  <si>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</si>
  <si>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</si>
  <si>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</si>
  <si>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</si>
  <si>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</si>
  <si>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</si>
  <si>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</si>
  <si>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</si>
  <si>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</si>
  <si>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</si>
  <si>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</si>
  <si>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</si>
  <si>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</si>
  <si>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</si>
  <si>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</si>
  <si>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</si>
  <si>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</si>
  <si>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</si>
  <si>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</si>
  <si>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</si>
  <si>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</si>
  <si>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</si>
  <si>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</si>
  <si>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</si>
  <si>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</si>
  <si>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</si>
  <si>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</si>
  <si>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</si>
  <si>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</si>
  <si>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</si>
  <si>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</si>
  <si>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</si>
  <si>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</si>
  <si>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</si>
  <si>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</si>
  <si>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</si>
  <si>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</si>
  <si>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</si>
  <si>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</si>
  <si>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</si>
  <si>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</si>
  <si>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</si>
  <si>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</si>
  <si>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</si>
  <si>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</si>
  <si>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</si>
  <si>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</si>
  <si>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</si>
  <si>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</si>
  <si>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</si>
  <si>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</si>
  <si>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</si>
  <si>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</si>
  <si>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</si>
  <si>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</si>
  <si>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</si>
  <si>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</si>
  <si>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</si>
  <si>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</si>
  <si>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</si>
  <si>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</si>
  <si>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</si>
  <si>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</si>
  <si>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</si>
  <si>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</si>
  <si>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</si>
  <si>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</si>
  <si>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</si>
  <si>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</si>
  <si>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</si>
  <si>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</si>
  <si>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</si>
  <si>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</si>
  <si>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</si>
  <si>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</si>
  <si>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</si>
  <si>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</si>
  <si>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</si>
  <si>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</si>
  <si>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</si>
  <si>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</si>
  <si>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</si>
  <si>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</si>
  <si>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</si>
  <si>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</si>
  <si>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</si>
  <si>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</si>
  <si>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</si>
  <si>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</si>
  <si>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</si>
  <si>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</si>
  <si>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</si>
  <si>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</si>
  <si>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</si>
  <si>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</si>
  <si>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</si>
  <si>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</si>
  <si>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</si>
  <si>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</si>
  <si>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</si>
  <si>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</si>
  <si>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</si>
  <si>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</si>
  <si>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</si>
  <si>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</si>
  <si>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</si>
  <si>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</si>
  <si>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</si>
  <si>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</si>
  <si>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</si>
  <si>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</si>
  <si>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</si>
  <si>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</si>
  <si>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</si>
  <si>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</si>
  <si>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</si>
  <si>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</si>
  <si>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</si>
  <si>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</si>
  <si>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</si>
  <si>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</si>
  <si>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</si>
  <si>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</si>
  <si>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</si>
  <si>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</si>
  <si>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</si>
  <si>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</si>
  <si>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</si>
  <si>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</si>
  <si>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</si>
  <si>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</si>
  <si>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</si>
  <si>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</si>
  <si>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</si>
  <si>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</si>
  <si>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</si>
  <si>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</si>
  <si>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</si>
  <si>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</si>
  <si>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</si>
  <si>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</si>
  <si>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</si>
  <si>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</si>
  <si>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</si>
  <si>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</si>
  <si>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</si>
  <si>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</si>
  <si>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</si>
  <si>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</si>
  <si>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</si>
  <si>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</si>
  <si>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</si>
  <si>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</si>
  <si>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</si>
  <si>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</si>
  <si>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</si>
  <si>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</si>
  <si>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</si>
  <si>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</si>
  <si>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</si>
  <si>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</si>
  <si>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</si>
  <si>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</si>
  <si>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</si>
  <si>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</si>
  <si>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</si>
  <si>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</si>
  <si>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</si>
  <si>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</si>
  <si>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</si>
  <si>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</si>
  <si>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</si>
  <si>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</si>
  <si>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</si>
  <si>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</si>
  <si>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</si>
  <si>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</si>
  <si>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</si>
  <si>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</si>
  <si>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</si>
  <si>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</si>
  <si>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</si>
  <si>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</si>
  <si>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</si>
  <si>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</si>
  <si>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</si>
  <si>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</si>
  <si>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</si>
  <si>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</si>
  <si>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</si>
  <si>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</si>
  <si>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</si>
  <si>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</si>
  <si>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</si>
  <si>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</si>
  <si>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</si>
  <si>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</si>
  <si>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</si>
  <si>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</si>
  <si>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</si>
  <si>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</si>
  <si>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</si>
  <si>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</si>
  <si>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</si>
  <si>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</si>
  <si>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</si>
  <si>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</si>
  <si>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</si>
  <si>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</si>
  <si>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</si>
  <si>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</si>
  <si>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</si>
  <si>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</si>
  <si>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</si>
  <si>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</si>
  <si>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</si>
  <si>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</si>
  <si>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</si>
  <si>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</si>
  <si>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</si>
  <si>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</si>
  <si>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</si>
  <si>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</si>
  <si>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</si>
  <si>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</si>
  <si>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</si>
  <si>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</si>
  <si>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</si>
  <si>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</si>
  <si>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</si>
  <si>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</si>
  <si>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</si>
  <si>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</si>
  <si>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</si>
  <si>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</si>
  <si>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</si>
  <si>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</si>
  <si>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</si>
  <si>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</si>
  <si>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</si>
  <si>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</si>
  <si>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</si>
  <si>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</si>
  <si>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</si>
  <si>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</si>
  <si>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</si>
  <si>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</si>
  <si>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</si>
  <si>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</si>
  <si>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</si>
  <si>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</si>
  <si>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</si>
  <si>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</si>
  <si>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</si>
  <si>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</si>
  <si>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</si>
  <si>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</si>
  <si>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</si>
  <si>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</si>
  <si>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</si>
  <si>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</si>
  <si>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</si>
  <si>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</si>
  <si>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</si>
  <si>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</si>
  <si>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</si>
  <si>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</si>
  <si>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</si>
  <si>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</si>
  <si>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</si>
  <si>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</si>
  <si>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</si>
  <si>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</si>
  <si>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</si>
  <si>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</si>
  <si>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</si>
  <si>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</si>
  <si>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</si>
  <si>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</si>
  <si>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</si>
  <si>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</si>
  <si>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</si>
  <si>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</si>
  <si>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</si>
  <si>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</si>
  <si>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</si>
  <si>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</si>
  <si>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</si>
  <si>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</si>
  <si>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</si>
  <si>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</si>
  <si>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</si>
  <si>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</si>
  <si>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</si>
  <si>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</si>
  <si>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</si>
  <si>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</si>
  <si>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</si>
  <si>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</si>
  <si>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</si>
  <si>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</si>
  <si>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</si>
  <si>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</si>
  <si>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</si>
  <si>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</si>
  <si>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</si>
  <si>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</si>
  <si>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</si>
  <si>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</si>
  <si>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</si>
  <si>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</si>
  <si>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</si>
  <si>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</si>
  <si>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</si>
  <si>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</si>
  <si>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</si>
  <si>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</si>
  <si>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</si>
  <si>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</si>
  <si>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</si>
  <si>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</si>
  <si>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</si>
  <si>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</si>
  <si>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</si>
  <si>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</si>
  <si>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</si>
  <si>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</si>
  <si>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</si>
  <si>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</si>
  <si>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</si>
  <si>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</si>
  <si>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</si>
  <si>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</si>
  <si>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</si>
  <si>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</si>
  <si>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</si>
  <si>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</si>
  <si>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</si>
  <si>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</si>
  <si>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</si>
  <si>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</si>
  <si>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</si>
  <si>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</si>
  <si>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</si>
  <si>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</si>
  <si>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</si>
  <si>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</si>
  <si>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</si>
  <si>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</si>
  <si>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</si>
  <si>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</si>
  <si>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</si>
  <si>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</si>
  <si>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</si>
  <si>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</si>
  <si>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</si>
  <si>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</si>
  <si>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</si>
  <si>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</si>
  <si>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</si>
  <si>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</si>
  <si>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</si>
  <si>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</si>
  <si>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</si>
  <si>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</si>
  <si>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</si>
  <si>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</si>
  <si>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</si>
  <si>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</si>
  <si>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</si>
  <si>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</si>
  <si>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</si>
  <si>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</si>
  <si>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</si>
  <si>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</si>
  <si>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</si>
  <si>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</si>
  <si>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</si>
  <si>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</si>
  <si>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</si>
  <si>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</si>
  <si>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</si>
  <si>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</si>
  <si>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</si>
  <si>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</si>
  <si>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</si>
  <si>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</si>
  <si>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</si>
  <si>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</si>
  <si>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</si>
  <si>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</si>
  <si>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</si>
  <si>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</si>
  <si>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</si>
  <si>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</si>
  <si>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</si>
  <si>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</si>
  <si>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</si>
  <si>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</si>
  <si>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</si>
  <si>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</si>
  <si>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</si>
  <si>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</si>
  <si>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</si>
  <si>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</si>
  <si>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</si>
  <si>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</si>
  <si>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</si>
  <si>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</si>
  <si>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</si>
  <si>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</si>
  <si>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</si>
  <si>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</si>
  <si>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</si>
  <si>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</si>
  <si>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</si>
  <si>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</si>
  <si>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</si>
  <si>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</si>
  <si>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</si>
  <si>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</si>
  <si>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</si>
  <si>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</si>
  <si>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</si>
  <si>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</si>
  <si>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</si>
  <si>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</si>
  <si>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</si>
  <si>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</si>
  <si>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</si>
  <si>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</si>
  <si>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</si>
  <si>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</si>
  <si>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</si>
  <si>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</si>
  <si>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</si>
  <si>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</si>
  <si>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</si>
  <si>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</si>
  <si>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</si>
  <si>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</si>
  <si>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</si>
  <si>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</si>
  <si>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</si>
  <si>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</si>
  <si>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</si>
  <si>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</si>
  <si>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</si>
  <si>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</si>
  <si>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</si>
  <si>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</si>
  <si>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</si>
  <si>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</si>
  <si>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</si>
  <si>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</si>
  <si>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</si>
  <si>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</si>
  <si>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</si>
  <si>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</si>
  <si>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</si>
  <si>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</si>
  <si>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</si>
  <si>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</si>
  <si>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</si>
  <si>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</si>
  <si>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</si>
  <si>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</si>
  <si>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</si>
  <si>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</si>
  <si>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</si>
  <si>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</si>
  <si>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</si>
  <si>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</si>
  <si>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</si>
  <si>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</si>
  <si>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</si>
  <si>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</si>
  <si>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</si>
  <si>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</si>
  <si>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</si>
  <si>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</si>
  <si>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</si>
  <si>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</si>
  <si>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</si>
  <si>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</si>
  <si>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</si>
  <si>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</si>
  <si>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</si>
  <si>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</si>
  <si>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</si>
  <si>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</si>
  <si>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</si>
  <si>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</si>
  <si>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</si>
  <si>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</si>
  <si>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</si>
  <si>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</si>
  <si>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</si>
  <si>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</si>
  <si>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</si>
  <si>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</si>
  <si>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</si>
  <si>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</si>
  <si>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</si>
  <si>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</si>
  <si>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</si>
  <si>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</si>
  <si>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</si>
  <si>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</si>
  <si>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</si>
  <si>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</si>
  <si>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</si>
  <si>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</si>
  <si>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</si>
  <si>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</si>
  <si>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</si>
  <si>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</si>
  <si>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</si>
  <si>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</si>
  <si>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</si>
  <si>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</si>
  <si>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</si>
  <si>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</si>
  <si>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</si>
  <si>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</si>
  <si>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</si>
  <si>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</si>
  <si>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</si>
  <si>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</si>
  <si>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</si>
  <si>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</si>
  <si>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</si>
  <si>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</si>
  <si>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</si>
  <si>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</si>
  <si>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</si>
  <si>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</si>
  <si>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</si>
  <si>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</si>
  <si>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</si>
  <si>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</si>
  <si>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</si>
  <si>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</si>
  <si>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</si>
  <si>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</si>
  <si>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</si>
  <si>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</si>
  <si>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</si>
  <si>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</si>
  <si>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</si>
  <si>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</si>
  <si>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</si>
  <si>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</si>
  <si>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</si>
  <si>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</si>
  <si>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</si>
  <si>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</si>
  <si>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</si>
  <si>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</si>
  <si>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</si>
  <si>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</si>
  <si>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</si>
  <si>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</si>
  <si>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</si>
  <si>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</si>
  <si>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</si>
  <si>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</si>
  <si>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</si>
  <si>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</si>
  <si>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</si>
  <si>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</si>
  <si>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</si>
  <si>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</si>
  <si>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</si>
  <si>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</si>
  <si>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</si>
  <si>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</si>
  <si>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</si>
  <si>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</si>
  <si>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</si>
  <si>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</si>
  <si>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</si>
  <si>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</si>
  <si>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</si>
  <si>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</si>
  <si>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</si>
  <si>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</si>
  <si>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</si>
  <si>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</si>
  <si>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</si>
  <si>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</si>
  <si>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</si>
  <si>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</si>
  <si>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</si>
  <si>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</si>
  <si>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</si>
  <si>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</si>
  <si>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</si>
  <si>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</si>
  <si>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</si>
  <si>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</si>
  <si>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</si>
  <si>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</si>
  <si>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</si>
  <si>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</si>
  <si>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</si>
  <si>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</si>
  <si>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</si>
  <si>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</si>
  <si>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</si>
  <si>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</si>
  <si>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</si>
  <si>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</si>
  <si>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</si>
  <si>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</si>
  <si>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</si>
  <si>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</si>
  <si>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</si>
  <si>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</si>
  <si>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</si>
  <si>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</si>
  <si>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</si>
  <si>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</si>
  <si>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</si>
  <si>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</si>
  <si>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</si>
  <si>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</si>
  <si>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</si>
  <si>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</si>
  <si>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</si>
  <si>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</si>
  <si>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</si>
  <si>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</si>
  <si>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</si>
  <si>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</si>
  <si>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</si>
  <si>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</si>
  <si>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</si>
  <si>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</si>
  <si>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</si>
  <si>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</si>
  <si>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</si>
  <si>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</si>
  <si>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</si>
  <si>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</si>
  <si>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</si>
  <si>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</si>
  <si>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</si>
  <si>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</si>
  <si>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</si>
  <si>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</si>
  <si>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</si>
  <si>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</si>
  <si>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</si>
  <si>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</si>
  <si>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</si>
  <si>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</si>
  <si>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</si>
  <si>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</si>
  <si>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</si>
  <si>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</si>
  <si>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</si>
  <si>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</si>
  <si>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</si>
  <si>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</si>
  <si>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</si>
  <si>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</si>
  <si>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</si>
  <si>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</si>
  <si>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</si>
  <si>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</si>
  <si>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</si>
  <si>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</si>
  <si>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</si>
  <si>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</si>
  <si>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</si>
  <si>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</si>
  <si>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</si>
  <si>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</si>
  <si>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</si>
  <si>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</si>
  <si>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</si>
  <si>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</si>
  <si>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</si>
  <si>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</si>
  <si>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</si>
  <si>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</si>
  <si>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</si>
  <si>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</si>
  <si>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</si>
  <si>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</si>
  <si>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</si>
  <si>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</si>
  <si>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</si>
  <si>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</si>
  <si>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</si>
  <si>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</si>
  <si>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</si>
  <si>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</si>
  <si>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</si>
  <si>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</si>
  <si>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</si>
  <si>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</si>
  <si>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</si>
  <si>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</si>
  <si>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</si>
  <si>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</si>
  <si>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</si>
  <si>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</si>
  <si>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</si>
  <si>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</si>
  <si>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</si>
  <si>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</si>
  <si>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</si>
  <si>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</si>
  <si>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</si>
  <si>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</si>
  <si>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</si>
  <si>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</si>
  <si>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</si>
  <si>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</si>
  <si>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</si>
  <si>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</si>
  <si>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</si>
  <si>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</si>
  <si>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</si>
  <si>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</si>
  <si>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</si>
  <si>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</si>
  <si>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</si>
  <si>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</si>
  <si>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</si>
  <si>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</si>
  <si>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</si>
  <si>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</si>
  <si>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</si>
  <si>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</si>
  <si>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</si>
  <si>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</si>
  <si>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</si>
  <si>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</si>
  <si>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</si>
  <si>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</si>
  <si>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</si>
  <si>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</si>
  <si>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</si>
  <si>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</si>
  <si>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</si>
  <si>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</si>
  <si>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</si>
  <si>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</si>
  <si>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</si>
  <si>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</si>
  <si>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</si>
  <si>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</si>
  <si>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</si>
  <si>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</si>
  <si>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</si>
  <si>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</si>
  <si>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</si>
  <si>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</si>
  <si>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</si>
  <si>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</si>
  <si>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</si>
  <si>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</si>
  <si>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</si>
  <si>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</si>
  <si>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</si>
  <si>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</si>
  <si>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</si>
  <si>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</si>
  <si>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</si>
  <si>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</si>
  <si>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</si>
  <si>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</si>
  <si>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</si>
  <si>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</si>
  <si>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</si>
  <si>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</si>
  <si>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</si>
  <si>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</si>
  <si>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</si>
  <si>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</si>
  <si>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</si>
  <si>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</si>
  <si>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</si>
  <si>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</si>
  <si>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</si>
  <si>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</si>
  <si>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</si>
  <si>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</si>
  <si>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</si>
  <si>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</si>
  <si>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</si>
  <si>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</si>
  <si>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</si>
  <si>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</si>
  <si>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</si>
  <si>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</si>
  <si>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</si>
  <si>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</si>
  <si>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</si>
  <si>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</si>
  <si>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</si>
  <si>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</si>
  <si>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</si>
  <si>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</si>
  <si>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</si>
  <si>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</si>
  <si>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</si>
  <si>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</si>
  <si>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</si>
  <si>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</si>
  <si>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</si>
  <si>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</si>
  <si>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</si>
  <si>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</si>
  <si>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</si>
  <si>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</si>
  <si>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</si>
  <si>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</si>
  <si>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</si>
  <si>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</si>
  <si>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</si>
  <si>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</si>
  <si>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</si>
  <si>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</si>
  <si>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</si>
  <si>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</si>
  <si>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</si>
  <si>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</si>
  <si>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</si>
  <si>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</si>
  <si>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</si>
  <si>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</si>
  <si>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</si>
  <si>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</si>
  <si>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</si>
  <si>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</si>
  <si>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</si>
  <si>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</si>
  <si>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</si>
  <si>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</si>
  <si>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</si>
  <si>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</si>
  <si>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</si>
  <si>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</si>
  <si>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</si>
  <si>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</si>
  <si>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</si>
  <si>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</si>
  <si>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</si>
  <si>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</si>
  <si>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</si>
  <si>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</si>
  <si>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</si>
  <si>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</si>
  <si>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</si>
  <si>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</si>
  <si>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</si>
  <si>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</si>
  <si>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</si>
  <si>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</si>
  <si>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</si>
  <si>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</si>
  <si>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</si>
  <si>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</si>
  <si>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</si>
  <si>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</si>
  <si>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</si>
  <si>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</si>
  <si>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</si>
  <si>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</si>
  <si>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</si>
  <si>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</si>
  <si>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</si>
  <si>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</si>
  <si>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</si>
  <si>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</si>
  <si>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</si>
  <si>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</si>
  <si>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</si>
  <si>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</si>
  <si>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</si>
  <si>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</si>
  <si>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</si>
  <si>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</si>
  <si>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</si>
  <si>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</si>
  <si>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</si>
  <si>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</si>
  <si>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</si>
  <si>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</si>
  <si>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</si>
  <si>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</si>
  <si>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</si>
  <si>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</si>
  <si>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</si>
  <si>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</si>
  <si>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</si>
  <si>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</si>
  <si>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</si>
  <si>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</si>
  <si>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</si>
  <si>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</si>
  <si>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</si>
  <si>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</si>
  <si>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</si>
  <si>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</si>
  <si>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</si>
  <si>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</si>
  <si>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</si>
  <si>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</si>
  <si>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</si>
  <si>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</si>
  <si>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</si>
  <si>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</si>
  <si>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</si>
  <si>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</si>
  <si>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</si>
  <si>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</si>
  <si>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</si>
  <si>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</si>
  <si>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</si>
  <si>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</si>
  <si>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</si>
  <si>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</si>
  <si>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</si>
  <si>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</si>
  <si>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</si>
  <si>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</si>
  <si>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</si>
  <si>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</si>
  <si>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</si>
  <si>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</si>
  <si>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</si>
  <si>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</si>
  <si>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</si>
  <si>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</si>
  <si>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</si>
  <si>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</si>
  <si>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</si>
  <si>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</si>
  <si>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</si>
  <si>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</si>
  <si>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</si>
  <si>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</si>
  <si>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</si>
  <si>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</si>
  <si>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</si>
  <si>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</si>
  <si>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</si>
  <si>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</si>
  <si>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</si>
  <si>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</si>
  <si>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</si>
  <si>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</si>
  <si>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</si>
  <si>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</si>
  <si>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</si>
  <si>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</si>
  <si>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</si>
  <si>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</si>
  <si>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</si>
  <si>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</si>
  <si>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</si>
  <si>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</si>
  <si>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</si>
  <si>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</si>
  <si>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</si>
  <si>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</si>
  <si>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</si>
  <si>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</si>
  <si>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</si>
  <si>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</si>
  <si>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</si>
  <si>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</si>
  <si>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</si>
  <si>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</si>
  <si>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</si>
  <si>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</si>
  <si>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</si>
  <si>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</si>
  <si>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</si>
  <si>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</si>
  <si>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</si>
  <si>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</si>
  <si>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</si>
  <si>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</si>
  <si>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</si>
  <si>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</si>
  <si>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</si>
  <si>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</si>
  <si>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</si>
  <si>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</si>
  <si>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</si>
  <si>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</si>
  <si>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</si>
  <si>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</si>
  <si>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</si>
  <si>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</si>
  <si>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</si>
  <si>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</si>
  <si>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</si>
  <si>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</si>
  <si>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</si>
  <si>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</si>
  <si>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</si>
  <si>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</si>
  <si>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</si>
  <si>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</si>
  <si>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</si>
  <si>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</si>
  <si>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</si>
  <si>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</si>
  <si>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</si>
  <si>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</si>
  <si>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</si>
  <si>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</si>
  <si>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</si>
  <si>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</si>
  <si>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</si>
  <si>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</si>
  <si>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</si>
  <si>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</si>
  <si>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</si>
  <si>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</si>
  <si>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</si>
  <si>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</si>
  <si>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</si>
  <si>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</si>
  <si>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</si>
  <si>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</si>
  <si>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</si>
  <si>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</si>
  <si>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</si>
  <si>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</si>
  <si>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</si>
  <si>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</si>
  <si>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</si>
  <si>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</si>
  <si>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</si>
  <si>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</si>
  <si>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</si>
  <si>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</si>
  <si>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</si>
  <si>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</si>
  <si>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</si>
  <si>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</si>
  <si>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</si>
  <si>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</si>
  <si>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</si>
  <si>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</si>
  <si>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</si>
  <si>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</si>
  <si>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</si>
  <si>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</si>
  <si>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</si>
  <si>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</si>
  <si>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</si>
  <si>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</si>
  <si>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</si>
  <si>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</si>
  <si>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</si>
  <si>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</si>
  <si>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</si>
  <si>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</si>
  <si>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</si>
  <si>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</si>
  <si>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</si>
  <si>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</si>
  <si>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</si>
  <si>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</si>
  <si>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</si>
  <si>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</si>
  <si>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</si>
  <si>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</si>
  <si>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</si>
  <si>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</si>
  <si>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</si>
  <si>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</si>
  <si>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</si>
  <si>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</si>
  <si>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</si>
  <si>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</si>
  <si>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</si>
  <si>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</si>
  <si>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</si>
  <si>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</si>
  <si>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</si>
  <si>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</si>
  <si>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</si>
  <si>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</si>
  <si>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</si>
  <si>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</si>
  <si>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</si>
  <si>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</si>
  <si>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</si>
  <si>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</si>
  <si>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</si>
  <si>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</si>
  <si>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</si>
  <si>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</si>
  <si>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</si>
  <si>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</si>
  <si>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</si>
  <si>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</si>
  <si>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</si>
  <si>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</si>
  <si>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</si>
  <si>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</si>
  <si>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</si>
  <si>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</si>
  <si>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</si>
  <si>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</si>
  <si>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</si>
  <si>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</si>
  <si>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</si>
  <si>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</si>
  <si>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</si>
  <si>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</si>
  <si>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</si>
  <si>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</si>
  <si>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</si>
  <si>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</si>
  <si>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</si>
  <si>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</si>
  <si>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</si>
  <si>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</si>
  <si>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</si>
  <si>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</si>
  <si>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</si>
  <si>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</si>
  <si>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</si>
  <si>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</si>
  <si>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</si>
  <si>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</si>
  <si>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</si>
  <si>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</si>
  <si>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</si>
  <si>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</si>
  <si>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</si>
  <si>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</si>
  <si>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</si>
  <si>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</si>
  <si>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</si>
  <si>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</si>
  <si>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</si>
  <si>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</si>
  <si>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</si>
  <si>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</si>
  <si>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</si>
  <si>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</si>
  <si>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</si>
  <si>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</si>
  <si>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</si>
  <si>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</si>
  <si>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</si>
  <si>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</si>
  <si>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</si>
  <si>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</si>
  <si>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</si>
  <si>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</si>
  <si>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</si>
  <si>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</si>
  <si>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</si>
  <si>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</si>
  <si>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</si>
  <si>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</si>
  <si>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</si>
  <si>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</si>
  <si>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</si>
  <si>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</si>
  <si>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</si>
  <si>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</si>
  <si>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</si>
  <si>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</si>
  <si>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</si>
  <si>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</si>
  <si>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</si>
  <si>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</si>
  <si>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</si>
  <si>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</si>
  <si>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</si>
  <si>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</si>
  <si>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</si>
  <si>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</si>
  <si>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</si>
  <si>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</si>
  <si>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</si>
  <si>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</si>
  <si>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</si>
  <si>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</si>
  <si>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</si>
  <si>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</si>
  <si>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</si>
  <si>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</si>
  <si>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</si>
  <si>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</si>
  <si>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</si>
  <si>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</si>
  <si>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</si>
  <si>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</si>
  <si>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</si>
  <si>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</si>
  <si>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</si>
  <si>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</si>
  <si>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</si>
  <si>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</si>
  <si>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</si>
  <si>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</si>
  <si>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</si>
  <si>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</si>
  <si>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</si>
  <si>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</si>
  <si>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</si>
  <si>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</si>
  <si>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</si>
  <si>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</si>
  <si>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</si>
  <si>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</si>
  <si>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</si>
  <si>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</si>
  <si>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</si>
  <si>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</si>
  <si>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</si>
  <si>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</si>
  <si>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</si>
  <si>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</si>
  <si>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</si>
  <si>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</si>
  <si>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</si>
  <si>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</si>
  <si>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</si>
  <si>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</si>
  <si>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</si>
  <si>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</si>
  <si>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</si>
  <si>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</si>
  <si>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</si>
  <si>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</si>
  <si>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</si>
  <si>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</si>
  <si>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</si>
  <si>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</si>
  <si>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</si>
  <si>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</si>
  <si>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</si>
  <si>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</si>
  <si>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</si>
  <si>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</si>
  <si>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</si>
  <si>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</si>
  <si>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</si>
  <si>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</si>
  <si>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</si>
  <si>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</si>
  <si>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</si>
  <si>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</si>
  <si>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</si>
  <si>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</si>
  <si>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</si>
  <si>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</si>
  <si>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</si>
  <si>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</si>
  <si>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</si>
  <si>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</si>
  <si>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</si>
  <si>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</si>
  <si>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</si>
  <si>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</si>
  <si>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</si>
  <si>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</si>
  <si>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</si>
  <si>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</si>
  <si>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</si>
  <si>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</si>
  <si>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</si>
  <si>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</si>
  <si>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</si>
  <si>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</si>
  <si>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</si>
  <si>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</si>
  <si>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</si>
  <si>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</si>
  <si>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</si>
  <si>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</si>
  <si>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</si>
  <si>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</si>
  <si>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</si>
  <si>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</si>
  <si>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</si>
  <si>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</si>
  <si>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</si>
  <si>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</si>
  <si>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</si>
  <si>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</si>
  <si>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</si>
  <si>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</si>
  <si>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</si>
  <si>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</si>
  <si>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</si>
  <si>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</si>
  <si>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</si>
  <si>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</si>
  <si>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</si>
  <si>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</si>
  <si>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</si>
  <si>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</si>
  <si>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</si>
  <si>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</si>
  <si>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</si>
  <si>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</si>
  <si>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</si>
  <si>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</si>
  <si>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</si>
  <si>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</si>
  <si>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</si>
  <si>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</si>
  <si>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</si>
  <si>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</si>
  <si>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</si>
  <si>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</si>
  <si>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</si>
  <si>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</si>
  <si>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</si>
  <si>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</si>
  <si>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</si>
  <si>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</si>
  <si>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</si>
  <si>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</si>
  <si>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</si>
  <si>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</si>
  <si>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</si>
  <si>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</si>
  <si>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</si>
  <si>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</si>
  <si>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</si>
  <si>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</si>
  <si>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</si>
  <si>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</si>
  <si>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</si>
  <si>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</si>
  <si>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</si>
  <si>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</si>
  <si>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</si>
  <si>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</si>
  <si>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</si>
  <si>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</si>
  <si>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</si>
  <si>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</si>
  <si>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</si>
  <si>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</si>
  <si>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</si>
  <si>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</si>
  <si>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</si>
  <si>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</si>
  <si>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</si>
  <si>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</si>
  <si>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</si>
  <si>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</si>
  <si>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</si>
  <si>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</si>
  <si>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</si>
  <si>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</si>
  <si>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</si>
  <si>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</si>
  <si>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</si>
  <si>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</si>
  <si>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</si>
  <si>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</si>
  <si>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</si>
  <si>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</si>
  <si>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</si>
  <si>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</si>
  <si>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</si>
  <si>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</si>
  <si>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</si>
  <si>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</si>
  <si>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</si>
  <si>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</si>
  <si>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</si>
  <si>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</si>
  <si>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</si>
  <si>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</si>
  <si>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</si>
  <si>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</si>
  <si>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</si>
  <si>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</si>
  <si>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</si>
  <si>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</si>
  <si>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</si>
  <si>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</si>
  <si>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</si>
  <si>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</si>
  <si>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</si>
  <si>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</si>
  <si>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</si>
  <si>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</si>
  <si>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</si>
  <si>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</si>
  <si>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</si>
  <si>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</si>
  <si>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</si>
  <si>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</si>
  <si>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</si>
  <si>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</si>
  <si>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</si>
  <si>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</si>
  <si>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</si>
  <si>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</si>
  <si>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</si>
  <si>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</si>
  <si>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</si>
  <si>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</si>
  <si>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</si>
  <si>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</si>
  <si>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</si>
  <si>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</si>
  <si>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</si>
  <si>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</si>
  <si>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</si>
  <si>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</si>
  <si>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</si>
  <si>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</si>
  <si>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</si>
  <si>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</si>
  <si>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</si>
  <si>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</si>
  <si>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</si>
  <si>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</si>
  <si>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</si>
  <si>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</si>
  <si>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</si>
  <si>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</si>
  <si>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</si>
  <si>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</si>
  <si>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</si>
  <si>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</si>
  <si>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</si>
  <si>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</si>
  <si>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</si>
  <si>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</si>
  <si>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</si>
  <si>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</si>
  <si>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</si>
  <si>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</si>
  <si>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</si>
  <si>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</si>
  <si>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</si>
  <si>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</si>
  <si>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</si>
  <si>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</si>
  <si>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</si>
  <si>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</si>
  <si>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</si>
  <si>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</si>
  <si>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</si>
  <si>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</si>
  <si>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</si>
  <si>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</si>
  <si>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</si>
  <si>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</si>
  <si>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</si>
  <si>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</si>
  <si>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</si>
  <si>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</si>
  <si>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</si>
  <si>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</si>
  <si>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</si>
  <si>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</si>
  <si>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</si>
  <si>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</si>
  <si>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</si>
  <si>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</si>
  <si>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</si>
  <si>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</si>
  <si>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</si>
  <si>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</si>
  <si>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</si>
  <si>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</si>
  <si>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</si>
  <si>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</si>
  <si>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</si>
  <si>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</si>
  <si>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</si>
  <si>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</si>
  <si>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</si>
  <si>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</si>
  <si>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</si>
  <si>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</si>
  <si>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</si>
  <si>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</si>
  <si>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</si>
  <si>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</si>
  <si>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</si>
  <si>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</si>
  <si>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</si>
  <si>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</si>
  <si>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</si>
  <si>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</si>
  <si>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</si>
  <si>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</si>
  <si>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</si>
  <si>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</si>
  <si>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</si>
  <si>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</si>
  <si>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</si>
  <si>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</si>
  <si>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</si>
  <si>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</si>
  <si>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</si>
  <si>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</si>
  <si>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</si>
  <si>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</si>
  <si>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</si>
  <si>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</si>
  <si>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</si>
  <si>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</si>
  <si>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</si>
  <si>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</si>
  <si>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</si>
  <si>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</si>
  <si>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</si>
  <si>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</si>
  <si>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</si>
  <si>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</si>
  <si>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</si>
  <si>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</si>
  <si>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</si>
  <si>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</si>
  <si>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</si>
  <si>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</si>
  <si>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</si>
  <si>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</si>
  <si>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</si>
  <si>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</si>
  <si>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</si>
  <si>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</si>
  <si>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</si>
  <si>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</si>
  <si>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</si>
  <si>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</si>
  <si>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</si>
  <si>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</si>
  <si>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</si>
  <si>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</si>
  <si>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</si>
  <si>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</si>
  <si>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</si>
  <si>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</si>
  <si>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</si>
  <si>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</si>
  <si>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</si>
  <si>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</si>
  <si>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</si>
  <si>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</si>
  <si>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</si>
  <si>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</si>
  <si>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</si>
  <si>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</si>
  <si>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</si>
  <si>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</si>
  <si>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</si>
  <si>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</si>
  <si>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</si>
  <si>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</si>
  <si>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</si>
  <si>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</si>
  <si>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</si>
  <si>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</si>
  <si>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</si>
  <si>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</si>
  <si>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</si>
  <si>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</si>
  <si>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</si>
  <si>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</si>
  <si>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</si>
  <si>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</si>
  <si>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</si>
  <si>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</si>
  <si>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</si>
  <si>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</si>
  <si>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</si>
  <si>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</si>
  <si>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</si>
  <si>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</si>
  <si>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</si>
  <si>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</si>
  <si>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</si>
  <si>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</si>
  <si>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</si>
  <si>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</si>
  <si>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</si>
  <si>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</si>
  <si>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</si>
  <si>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</si>
  <si>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</si>
  <si>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</si>
  <si>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</si>
  <si>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</si>
  <si>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</si>
  <si>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</si>
  <si>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</si>
  <si>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</si>
  <si>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</si>
  <si>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</si>
  <si>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</si>
  <si>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</si>
  <si>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</si>
  <si>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</si>
  <si>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</si>
  <si>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</si>
  <si>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</si>
  <si>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</si>
  <si>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</si>
  <si>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</si>
  <si>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</si>
  <si>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</si>
  <si>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</si>
  <si>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</si>
  <si>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</si>
  <si>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</si>
  <si>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</si>
  <si>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</si>
  <si>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</si>
  <si>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</si>
  <si>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</si>
  <si>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</si>
  <si>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</si>
  <si>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</si>
  <si>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</si>
  <si>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</si>
  <si>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</si>
  <si>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</si>
  <si>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</si>
  <si>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</si>
  <si>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</si>
  <si>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</si>
  <si>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</si>
  <si>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</si>
  <si>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</si>
  <si>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</si>
  <si>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</si>
  <si>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</si>
  <si>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</si>
  <si>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</si>
  <si>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</si>
  <si>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</si>
  <si>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</si>
  <si>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</si>
  <si>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</si>
  <si>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</si>
  <si>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</si>
  <si>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</si>
  <si>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</si>
  <si>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</si>
  <si>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</si>
  <si>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</si>
  <si>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</si>
  <si>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</si>
  <si>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</si>
  <si>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</si>
  <si>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</si>
  <si>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</si>
  <si>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</si>
  <si>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</si>
  <si>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</si>
  <si>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</si>
  <si>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</si>
  <si>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</si>
  <si>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</si>
  <si>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</si>
  <si>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</si>
  <si>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</si>
  <si>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</si>
  <si>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</si>
  <si>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</si>
  <si>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</si>
  <si>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</si>
  <si>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</si>
  <si>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</si>
  <si>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</si>
  <si>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</si>
  <si>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</si>
  <si>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</si>
  <si>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</si>
  <si>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</si>
  <si>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</si>
  <si>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</si>
  <si>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</si>
  <si>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</si>
  <si>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</si>
  <si>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</si>
  <si>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</si>
  <si>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</si>
  <si>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</si>
  <si>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</si>
  <si>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</si>
  <si>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</si>
  <si>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</si>
  <si>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</si>
  <si>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</si>
  <si>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</si>
  <si>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</si>
  <si>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</si>
  <si>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</si>
  <si>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</si>
  <si>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</si>
  <si>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</si>
  <si>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</si>
  <si>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</si>
  <si>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</si>
  <si>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</si>
  <si>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</si>
  <si>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</si>
  <si>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</si>
  <si>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</si>
  <si>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</si>
  <si>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</si>
  <si>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</si>
  <si>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</si>
  <si>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</si>
  <si>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</si>
  <si>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</si>
  <si>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</si>
  <si>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</si>
  <si>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</si>
  <si>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</si>
  <si>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</si>
  <si>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</si>
  <si>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</si>
  <si>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</si>
  <si>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</si>
  <si>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</si>
  <si>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</si>
  <si>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</si>
  <si>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</si>
  <si>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</si>
  <si>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</si>
  <si>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</si>
  <si>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</si>
  <si>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</si>
  <si>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</si>
  <si>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</si>
  <si>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</si>
  <si>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</si>
  <si>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</si>
  <si>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</si>
  <si>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</si>
  <si>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</si>
  <si>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</si>
  <si>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</si>
  <si>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</si>
  <si>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</si>
  <si>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</si>
  <si>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</si>
  <si>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</si>
  <si>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</si>
  <si>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</si>
  <si>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</si>
  <si>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</si>
  <si>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</si>
  <si>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</si>
  <si>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</si>
  <si>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</si>
  <si>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</si>
  <si>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</si>
  <si>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</si>
  <si>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</si>
  <si>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</si>
  <si>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</si>
  <si>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</si>
  <si>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</si>
  <si>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</si>
  <si>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</si>
  <si>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</si>
  <si>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</si>
  <si>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</si>
  <si>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</si>
  <si>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</si>
  <si>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</si>
  <si>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</si>
  <si>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</si>
  <si>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</si>
  <si>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</si>
  <si>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</si>
  <si>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</si>
  <si>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</si>
  <si>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</si>
  <si>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</si>
  <si>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</si>
  <si>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</si>
  <si>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</si>
  <si>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</si>
  <si>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</si>
  <si>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</si>
  <si>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</si>
  <si>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</si>
  <si>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</si>
  <si>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</si>
  <si>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</si>
  <si>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</si>
  <si>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</si>
  <si>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</si>
  <si>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</si>
  <si>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</si>
  <si>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</si>
  <si>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</si>
  <si>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</si>
  <si>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</si>
  <si>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</si>
  <si>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</si>
  <si>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</si>
  <si>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</si>
  <si>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</si>
  <si>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</si>
  <si>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</si>
  <si>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</si>
  <si>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</si>
  <si>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</si>
  <si>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</si>
  <si>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</si>
  <si>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</si>
  <si>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</si>
  <si>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</si>
  <si>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</si>
  <si>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</si>
  <si>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</si>
  <si>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</si>
  <si>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</si>
  <si>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</si>
  <si>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</si>
  <si>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</si>
  <si>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</si>
  <si>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</si>
  <si>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</si>
  <si>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</si>
  <si>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</si>
  <si>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</si>
  <si>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</si>
  <si>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</si>
  <si>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</si>
  <si>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</si>
  <si>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</si>
  <si>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</si>
  <si>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</si>
  <si>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</si>
  <si>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</si>
  <si>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</si>
  <si>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</si>
  <si>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</si>
  <si>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</si>
  <si>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</si>
  <si>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</si>
  <si>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</si>
  <si>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</si>
  <si>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</si>
  <si>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</si>
  <si>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</si>
  <si>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</si>
  <si>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</si>
  <si>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</si>
  <si>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</si>
  <si>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</si>
  <si>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</si>
  <si>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</si>
  <si>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</si>
  <si>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</si>
  <si>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</si>
  <si>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</si>
  <si>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</si>
  <si>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</si>
  <si>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</si>
  <si>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</si>
  <si>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</si>
  <si>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</si>
  <si>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</si>
  <si>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</si>
  <si>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</si>
  <si>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</si>
  <si>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</si>
  <si>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</si>
  <si>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</si>
  <si>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</si>
  <si>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</si>
  <si>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</si>
  <si>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</si>
  <si>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</si>
  <si>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</si>
  <si>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</si>
  <si>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</si>
  <si>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</si>
  <si>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</si>
  <si>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</si>
  <si>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</si>
  <si>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</si>
  <si>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</si>
  <si>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</si>
  <si>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</si>
  <si>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</si>
  <si>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</si>
  <si>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</si>
  <si>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</si>
  <si>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</si>
  <si>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</si>
  <si>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</si>
  <si>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</si>
  <si>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</si>
  <si>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</si>
  <si>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</si>
  <si>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</si>
  <si>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</si>
  <si>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</si>
  <si>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</si>
  <si>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</si>
  <si>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</si>
  <si>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</si>
  <si>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</si>
  <si>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</si>
  <si>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</si>
  <si>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</si>
  <si>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</si>
  <si>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</si>
  <si>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</si>
  <si>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</si>
  <si>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</si>
  <si>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</si>
  <si>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</si>
  <si>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</si>
  <si>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</si>
  <si>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</si>
  <si>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</si>
  <si>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</si>
  <si>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</si>
  <si>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</si>
  <si>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</si>
  <si>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</si>
  <si>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</si>
  <si>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</si>
  <si>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</si>
  <si>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</si>
  <si>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</si>
  <si>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</si>
  <si>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</si>
  <si>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</si>
  <si>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</si>
  <si>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</si>
  <si>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</si>
  <si>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</si>
  <si>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</si>
  <si>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</si>
  <si>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</si>
  <si>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</si>
  <si>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</si>
  <si>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</si>
  <si>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</si>
  <si>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</si>
  <si>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</si>
  <si>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</si>
  <si>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</si>
  <si>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</si>
  <si>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</si>
  <si>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</si>
  <si>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</si>
  <si>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</si>
  <si>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</si>
  <si>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</si>
  <si>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</si>
  <si>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</si>
  <si>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</si>
  <si>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</si>
  <si>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</si>
  <si>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</si>
  <si>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</si>
  <si>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</si>
  <si>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</si>
  <si>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</si>
  <si>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</si>
  <si>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</si>
  <si>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</si>
  <si>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</si>
  <si>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</si>
  <si>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</si>
  <si>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</si>
  <si>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</si>
  <si>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</si>
  <si>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</si>
  <si>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</si>
  <si>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</si>
  <si>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</si>
  <si>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</si>
  <si>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</si>
  <si>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</si>
  <si>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</si>
  <si>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</si>
  <si>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</si>
  <si>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</si>
  <si>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</si>
  <si>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</si>
  <si>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</si>
  <si>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</si>
  <si>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</si>
  <si>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</si>
  <si>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</si>
  <si>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</si>
  <si>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</si>
  <si>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</si>
  <si>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</si>
  <si>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</si>
  <si>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</si>
  <si>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</si>
  <si>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</si>
  <si>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</si>
  <si>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</si>
  <si>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</si>
  <si>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</si>
  <si>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</si>
  <si>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</si>
  <si>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</si>
  <si>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</si>
  <si>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</si>
  <si>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</si>
  <si>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</si>
  <si>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</si>
  <si>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</si>
  <si>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</si>
  <si>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</si>
  <si>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</si>
  <si>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</si>
  <si>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</si>
  <si>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</si>
  <si>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</si>
  <si>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</si>
  <si>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</si>
  <si>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</si>
  <si>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</si>
  <si>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</si>
  <si>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</si>
  <si>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</si>
  <si>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</si>
  <si>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</si>
  <si>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</si>
  <si>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</si>
  <si>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</si>
  <si>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</si>
  <si>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</si>
  <si>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</si>
  <si>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</si>
  <si>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</si>
  <si>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</si>
  <si>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</si>
  <si>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</si>
  <si>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</si>
  <si>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</si>
  <si>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</si>
  <si>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</si>
  <si>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</si>
  <si>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</si>
  <si>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</si>
  <si>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</si>
  <si>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</si>
  <si>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</si>
  <si>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</si>
  <si>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</si>
  <si>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</si>
  <si>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</si>
  <si>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</si>
  <si>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</si>
  <si>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</si>
  <si>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</si>
  <si>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</si>
  <si>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</si>
  <si>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</si>
  <si>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</si>
  <si>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</si>
  <si>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</si>
  <si>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</si>
  <si>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</si>
  <si>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</si>
  <si>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</si>
  <si>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</si>
  <si>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</si>
  <si>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</si>
  <si>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</si>
  <si>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</si>
  <si>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</si>
  <si>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</si>
  <si>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</si>
  <si>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</si>
  <si>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</si>
  <si>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</si>
  <si>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</si>
  <si>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</si>
  <si>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</si>
  <si>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</si>
  <si>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</si>
  <si>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</si>
  <si>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</si>
  <si>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</si>
  <si>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</si>
  <si>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</si>
  <si>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</si>
  <si>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</si>
  <si>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</si>
  <si>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</si>
  <si>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</si>
  <si>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</si>
  <si>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</si>
  <si>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</si>
  <si>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</si>
  <si>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</si>
  <si>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</si>
  <si>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</si>
  <si>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</si>
  <si>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</si>
  <si>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</si>
  <si>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</si>
  <si>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</si>
  <si>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</si>
  <si>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</si>
  <si>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</si>
  <si>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</si>
  <si>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</si>
  <si>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</si>
  <si>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</si>
  <si>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</si>
  <si>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</si>
  <si>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</si>
  <si>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</si>
  <si>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</si>
  <si>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</si>
  <si>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</si>
  <si>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</si>
  <si>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</si>
  <si>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</si>
  <si>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</si>
  <si>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</si>
  <si>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</si>
  <si>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</si>
  <si>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</si>
  <si>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</si>
  <si>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</si>
  <si>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</si>
  <si>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</si>
  <si>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</si>
  <si>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</si>
  <si>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</si>
  <si>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</si>
  <si>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</si>
  <si>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</si>
  <si>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</si>
  <si>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</si>
  <si>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</si>
  <si>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</si>
  <si>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</si>
  <si>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</si>
  <si>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</si>
  <si>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</si>
  <si>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</si>
  <si>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</si>
  <si>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</si>
  <si>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</si>
  <si>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</si>
  <si>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</si>
  <si>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</si>
  <si>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</si>
  <si>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</si>
  <si>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</si>
  <si>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</si>
  <si>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</si>
  <si>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</si>
  <si>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</si>
  <si>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</si>
  <si>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</si>
  <si>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</si>
  <si>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</si>
  <si>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</si>
  <si>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</si>
  <si>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</si>
  <si>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</si>
  <si>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</si>
  <si>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</si>
  <si>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</si>
  <si>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</si>
  <si>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</si>
  <si>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</si>
  <si>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</si>
  <si>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</si>
  <si>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</si>
  <si>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</si>
  <si>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</si>
  <si>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</si>
  <si>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</si>
  <si>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</si>
  <si>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</si>
  <si>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</si>
  <si>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</si>
  <si>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</si>
  <si>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</si>
  <si>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</si>
  <si>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</si>
  <si>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</si>
  <si>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</si>
  <si>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</si>
  <si>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</si>
  <si>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</si>
  <si>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</si>
  <si>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</si>
  <si>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</si>
  <si>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</si>
  <si>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</si>
  <si>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</si>
  <si>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</si>
  <si>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</si>
  <si>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</si>
  <si>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</si>
  <si>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</si>
  <si>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</si>
  <si>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</si>
  <si>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</si>
  <si>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</si>
  <si>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</si>
  <si>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</si>
  <si>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</si>
  <si>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</si>
  <si>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</si>
  <si>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</si>
  <si>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</si>
  <si>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</si>
  <si>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</si>
  <si>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</si>
  <si>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</si>
  <si>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</si>
  <si>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</si>
  <si>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</si>
  <si>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</si>
  <si>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</si>
  <si>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</si>
  <si>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</si>
  <si>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</si>
  <si>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</si>
  <si>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</si>
  <si>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</si>
  <si>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</si>
  <si>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</si>
  <si>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</si>
  <si>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</si>
  <si>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</si>
  <si>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</si>
  <si>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</si>
  <si>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</si>
  <si>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</si>
  <si>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</si>
  <si>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</si>
  <si>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</si>
  <si>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</si>
  <si>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</si>
  <si>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</si>
  <si>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</si>
  <si>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</si>
  <si>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</si>
  <si>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</si>
  <si>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</si>
  <si>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</si>
  <si>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</si>
  <si>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</si>
  <si>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</si>
  <si>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</si>
  <si>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</si>
  <si>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</si>
  <si>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</si>
  <si>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</si>
  <si>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</si>
  <si>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</si>
  <si>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</si>
  <si>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</si>
  <si>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</si>
  <si>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</si>
  <si>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</si>
  <si>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</si>
  <si>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</si>
  <si>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</si>
  <si>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</si>
  <si>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</si>
  <si>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</si>
  <si>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</si>
  <si>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</si>
  <si>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</si>
  <si>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</si>
  <si>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</si>
  <si>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</si>
  <si>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</si>
  <si>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</si>
  <si>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</si>
  <si>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</si>
  <si>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</si>
  <si>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</si>
  <si>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</si>
  <si>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</si>
  <si>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</si>
  <si>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</si>
  <si>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</si>
  <si>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</si>
  <si>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</si>
  <si>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</si>
  <si>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</si>
  <si>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</si>
  <si>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</si>
  <si>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</si>
  <si>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</si>
  <si>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</si>
  <si>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</si>
  <si>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</si>
  <si>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</si>
  <si>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</si>
  <si>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</si>
  <si>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</si>
  <si>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</si>
  <si>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</si>
  <si>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</si>
  <si>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</si>
  <si>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</si>
  <si>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</si>
  <si>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</si>
  <si>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</si>
  <si>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</si>
  <si>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</si>
  <si>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</si>
  <si>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</si>
  <si>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</si>
  <si>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</si>
  <si>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</si>
  <si>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</si>
  <si>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</si>
  <si>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</si>
  <si>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</si>
  <si>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</si>
  <si>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</si>
  <si>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</si>
  <si>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</si>
  <si>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</si>
  <si>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</si>
  <si>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</si>
  <si>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</si>
  <si>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</si>
  <si>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</si>
  <si>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</si>
  <si>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</si>
  <si>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</si>
  <si>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</si>
  <si>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</si>
  <si>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</si>
  <si>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</si>
  <si>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</si>
  <si>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</si>
  <si>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</si>
  <si>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</si>
  <si>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</si>
  <si>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</si>
  <si>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</si>
  <si>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</si>
  <si>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</si>
  <si>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</si>
  <si>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</si>
  <si>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</si>
  <si>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</si>
  <si>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</si>
  <si>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</si>
  <si>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</si>
  <si>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</si>
  <si>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</si>
  <si>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</si>
  <si>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</si>
  <si>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</si>
  <si>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</si>
  <si>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</si>
  <si>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</si>
  <si>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</si>
  <si>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</si>
  <si>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</si>
  <si>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</si>
  <si>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</si>
  <si>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</si>
  <si>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</si>
  <si>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</si>
  <si>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</si>
  <si>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</si>
  <si>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</si>
  <si>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</si>
  <si>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</si>
  <si>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</si>
  <si>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</si>
  <si>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</si>
  <si>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</si>
  <si>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</si>
  <si>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</si>
  <si>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</si>
  <si>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</si>
  <si>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</si>
  <si>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</si>
  <si>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</si>
  <si>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</si>
  <si>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</si>
  <si>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</si>
  <si>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</si>
  <si>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</si>
  <si>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</si>
  <si>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</si>
  <si>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</si>
  <si>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</si>
  <si>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</si>
  <si>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</si>
  <si>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</si>
  <si>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</si>
  <si>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</si>
  <si>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</si>
  <si>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</si>
  <si>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</si>
  <si>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</si>
  <si>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</si>
  <si>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</si>
  <si>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</si>
  <si>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</si>
  <si>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</si>
  <si>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</si>
  <si>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</si>
  <si>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</si>
  <si>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</si>
  <si>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</si>
  <si>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</si>
  <si>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</si>
  <si>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</si>
  <si>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</si>
  <si>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</si>
  <si>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</si>
  <si>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</si>
  <si>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</si>
  <si>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</si>
  <si>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</si>
  <si>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</si>
  <si>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</si>
  <si>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</si>
  <si>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</si>
  <si>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</si>
  <si>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</si>
  <si>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</si>
  <si>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</si>
  <si>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</si>
  <si>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</si>
  <si>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</si>
  <si>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</si>
  <si>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</si>
  <si>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</si>
  <si>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</si>
  <si>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</si>
  <si>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</si>
  <si>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</si>
  <si>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</si>
  <si>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</si>
  <si>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</si>
  <si>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</si>
  <si>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</si>
  <si>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</si>
  <si>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</si>
  <si>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</si>
  <si>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</si>
  <si>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</si>
  <si>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</si>
  <si>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</si>
  <si>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</si>
  <si>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</si>
  <si>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</si>
  <si>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</si>
  <si>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</si>
  <si>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</si>
  <si>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</si>
  <si>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</si>
  <si>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</si>
  <si>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</si>
  <si>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</si>
  <si>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</si>
  <si>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</si>
  <si>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</si>
  <si>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</si>
  <si>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</si>
  <si>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</si>
  <si>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</si>
  <si>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</si>
  <si>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</si>
  <si>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</si>
  <si>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</si>
  <si>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</si>
  <si>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</si>
  <si>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</si>
  <si>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</si>
  <si>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</si>
  <si>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</si>
  <si>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</si>
  <si>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</si>
  <si>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</si>
  <si>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</si>
  <si>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</si>
  <si>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</si>
  <si>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</si>
  <si>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</si>
  <si>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</si>
  <si>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</si>
  <si>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</si>
  <si>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</si>
  <si>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</si>
  <si>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</si>
  <si>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</si>
  <si>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</si>
  <si>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</si>
  <si>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</si>
  <si>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</si>
  <si>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</si>
  <si>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</si>
  <si>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</si>
  <si>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</si>
  <si>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</si>
  <si>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</si>
  <si>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</si>
  <si>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</si>
  <si>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</si>
  <si>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</si>
  <si>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</si>
  <si>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</si>
  <si>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</si>
  <si>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</si>
  <si>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</si>
  <si>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</si>
  <si>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</si>
  <si>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</si>
  <si>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</si>
  <si>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</si>
  <si>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</si>
  <si>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</si>
  <si>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</si>
  <si>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</si>
  <si>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</si>
  <si>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</si>
  <si>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</si>
  <si>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</si>
  <si>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</si>
  <si>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</si>
  <si>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</si>
  <si>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</si>
  <si>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</si>
  <si>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</si>
  <si>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</si>
  <si>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</si>
  <si>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</si>
  <si>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</si>
  <si>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</si>
  <si>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</si>
  <si>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</si>
  <si>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</si>
  <si>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</si>
  <si>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</si>
  <si>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</si>
  <si>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</si>
  <si>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</si>
  <si>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</si>
  <si>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</si>
  <si>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</si>
  <si>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</si>
  <si>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</si>
  <si>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</si>
  <si>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</si>
  <si>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</si>
  <si>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</si>
  <si>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</si>
  <si>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</si>
  <si>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</si>
  <si>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</si>
  <si>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</si>
  <si>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</si>
  <si>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</si>
  <si>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</si>
  <si>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</si>
  <si>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</si>
  <si>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</si>
  <si>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</si>
  <si>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</si>
  <si>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</si>
  <si>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</si>
  <si>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</si>
  <si>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</si>
  <si>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</si>
  <si>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</si>
  <si>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</si>
  <si>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</si>
  <si>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</si>
  <si>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</si>
  <si>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</si>
  <si>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</si>
  <si>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</si>
  <si>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</si>
  <si>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</si>
  <si>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</si>
  <si>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</si>
  <si>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</si>
  <si>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</si>
  <si>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</si>
  <si>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</si>
  <si>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</si>
  <si>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</si>
  <si>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</si>
  <si>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</si>
  <si>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</si>
  <si>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</si>
  <si>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</si>
  <si>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</si>
  <si>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</si>
  <si>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</si>
  <si>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</si>
  <si>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</si>
  <si>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</si>
  <si>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</si>
  <si>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</si>
  <si>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</si>
  <si>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</si>
  <si>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</si>
  <si>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</si>
  <si>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</si>
  <si>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</si>
  <si>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</si>
  <si>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</si>
  <si>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</si>
  <si>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</si>
  <si>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</si>
  <si>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</si>
  <si>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</si>
  <si>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</si>
  <si>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</si>
  <si>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</si>
  <si>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</si>
  <si>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</si>
  <si>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</si>
  <si>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</si>
  <si>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</si>
  <si>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</si>
  <si>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</si>
  <si>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</si>
  <si>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</si>
  <si>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</si>
  <si>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</si>
  <si>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</si>
  <si>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</si>
  <si>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</si>
  <si>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</si>
  <si>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</si>
  <si>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</si>
  <si>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</si>
  <si>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</si>
  <si>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</si>
  <si>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</si>
  <si>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</si>
  <si>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</si>
  <si>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</si>
  <si>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</si>
  <si>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</si>
  <si>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</si>
  <si>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</si>
  <si>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</si>
  <si>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</si>
  <si>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</si>
  <si>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</si>
  <si>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</si>
  <si>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</si>
  <si>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</si>
  <si>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</si>
  <si>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</si>
  <si>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</si>
  <si>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</si>
  <si>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</si>
  <si>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</si>
  <si>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</si>
  <si>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</si>
  <si>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</si>
  <si>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</si>
  <si>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</si>
  <si>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</si>
  <si>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</si>
  <si>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</si>
  <si>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</si>
  <si>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</si>
  <si>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</si>
  <si>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</si>
  <si>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</si>
  <si>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</si>
  <si>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</si>
  <si>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</si>
  <si>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</si>
  <si>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</si>
  <si>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</si>
  <si>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</si>
  <si>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</si>
  <si>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</si>
  <si>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</si>
  <si>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</si>
  <si>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</si>
  <si>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</si>
  <si>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</si>
  <si>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</si>
  <si>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</si>
  <si>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</si>
  <si>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</si>
  <si>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</si>
  <si>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</si>
  <si>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</si>
  <si>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</si>
  <si>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</si>
  <si>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</si>
  <si>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</si>
  <si>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</si>
  <si>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</si>
  <si>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</si>
  <si>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</si>
  <si>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</si>
  <si>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</si>
  <si>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</si>
  <si>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</si>
  <si>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</si>
  <si>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</si>
  <si>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</si>
  <si>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</si>
  <si>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</si>
  <si>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</si>
  <si>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</si>
  <si>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</si>
  <si>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</si>
  <si>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</si>
  <si>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</si>
  <si>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</si>
  <si>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</si>
  <si>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</si>
  <si>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</si>
  <si>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</si>
  <si>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</si>
  <si>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</si>
  <si>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</si>
  <si>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</si>
  <si>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</si>
  <si>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</si>
  <si>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</si>
  <si>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</si>
  <si>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</si>
  <si>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</si>
  <si>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</si>
  <si>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</si>
  <si>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</si>
  <si>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</si>
  <si>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</si>
  <si>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</si>
  <si>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</si>
  <si>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</si>
  <si>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</si>
  <si>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</si>
  <si>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</si>
  <si>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</si>
  <si>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</si>
  <si>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</si>
  <si>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</si>
  <si>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</si>
  <si>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</si>
  <si>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</si>
  <si>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</si>
  <si>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</si>
  <si>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</si>
  <si>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</si>
  <si>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</si>
  <si>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</si>
  <si>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</si>
  <si>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</si>
  <si>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</si>
  <si>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</si>
  <si>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</si>
  <si>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</si>
  <si>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</si>
  <si>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</si>
  <si>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</si>
  <si>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</si>
  <si>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</si>
  <si>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</si>
  <si>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</si>
  <si>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</si>
  <si>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</si>
  <si>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</si>
  <si>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</si>
  <si>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</si>
  <si>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</si>
  <si>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</si>
  <si>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</si>
  <si>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</si>
  <si>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</si>
  <si>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</si>
  <si>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</si>
  <si>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</si>
  <si>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</si>
  <si>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</si>
  <si>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</si>
  <si>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</si>
  <si>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</si>
  <si>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</si>
  <si>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</si>
  <si>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</si>
  <si>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</si>
  <si>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</si>
  <si>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</si>
  <si>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</si>
  <si>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</si>
  <si>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</si>
  <si>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</si>
  <si>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</si>
  <si>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</si>
  <si>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</si>
  <si>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</si>
  <si>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</si>
  <si>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</si>
  <si>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</si>
  <si>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</si>
  <si>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</si>
  <si>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</si>
  <si>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</si>
  <si>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</si>
  <si>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</si>
  <si>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</si>
  <si>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</si>
  <si>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</si>
  <si>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</si>
  <si>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</si>
  <si>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</si>
  <si>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</si>
  <si>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</si>
  <si>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</si>
  <si>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</si>
  <si>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</si>
  <si>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</si>
  <si>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</si>
  <si>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</si>
  <si>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</si>
  <si>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</si>
  <si>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</si>
  <si>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</si>
  <si>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</si>
  <si>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</si>
  <si>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</si>
  <si>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</si>
  <si>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</si>
  <si>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</si>
  <si>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</si>
  <si>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</si>
  <si>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</si>
  <si>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</si>
  <si>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</si>
  <si>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</si>
  <si>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</si>
  <si>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</si>
  <si>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</si>
  <si>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</si>
  <si>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</si>
  <si>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</si>
  <si>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</si>
  <si>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</si>
  <si>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</si>
  <si>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</si>
  <si>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</si>
  <si>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</si>
  <si>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</si>
  <si>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</si>
  <si>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</si>
  <si>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</si>
  <si>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</si>
  <si>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</si>
  <si>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</si>
  <si>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</si>
  <si>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</si>
  <si>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</si>
  <si>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</si>
  <si>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</si>
  <si>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</si>
  <si>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</si>
  <si>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</si>
  <si>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</si>
  <si>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</si>
  <si>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</si>
  <si>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</si>
  <si>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</si>
  <si>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</si>
  <si>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</si>
  <si>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</si>
  <si>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</si>
  <si>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</si>
  <si>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</si>
  <si>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</si>
  <si>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</si>
  <si>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</si>
  <si>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</si>
  <si>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</si>
  <si>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</si>
  <si>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</si>
  <si>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</si>
  <si>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</si>
  <si>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</si>
  <si>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</si>
  <si>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</si>
  <si>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</si>
  <si>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</si>
  <si>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</si>
  <si>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</si>
  <si>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</si>
  <si>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</si>
  <si>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</si>
  <si>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</si>
  <si>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</si>
  <si>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</si>
  <si>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</si>
  <si>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</si>
  <si>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</si>
  <si>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</si>
  <si>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</si>
  <si>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</si>
  <si>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</si>
  <si>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</si>
  <si>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</si>
  <si>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</si>
  <si>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</si>
  <si>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</si>
  <si>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</si>
  <si>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</si>
  <si>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</si>
  <si>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</si>
  <si>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</si>
  <si>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</si>
  <si>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</si>
  <si>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</si>
  <si>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</si>
  <si>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</si>
  <si>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</si>
  <si>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</si>
  <si>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</si>
  <si>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</si>
  <si>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</si>
  <si>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</si>
  <si>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</si>
  <si>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</si>
  <si>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</si>
  <si>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</si>
  <si>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</si>
  <si>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</si>
  <si>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</si>
  <si>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</si>
  <si>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</si>
  <si>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</si>
  <si>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</si>
  <si>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</si>
  <si>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</si>
  <si>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</si>
  <si>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</si>
  <si>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</si>
  <si>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</si>
  <si>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</si>
  <si>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</si>
  <si>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</si>
  <si>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</si>
  <si>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</si>
  <si>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</si>
  <si>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</si>
  <si>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</si>
  <si>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</si>
  <si>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</si>
  <si>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</si>
  <si>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</si>
  <si>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</si>
  <si>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</si>
  <si>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</si>
  <si>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</si>
  <si>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</si>
  <si>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</si>
  <si>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</si>
  <si>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</si>
  <si>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</si>
  <si>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</si>
  <si>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</si>
  <si>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</si>
  <si>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</si>
  <si>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</si>
  <si>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</si>
  <si>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</si>
  <si>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</si>
  <si>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</si>
  <si>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</si>
  <si>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</si>
  <si>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</si>
  <si>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</si>
  <si>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</si>
  <si>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</si>
  <si>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</si>
  <si>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</si>
  <si>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</si>
  <si>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</si>
  <si>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</si>
  <si>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</si>
  <si>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</si>
  <si>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</si>
  <si>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</si>
  <si>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</si>
  <si>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</si>
  <si>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</si>
  <si>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</si>
  <si>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</si>
  <si>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</si>
  <si>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</si>
  <si>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</si>
  <si>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</si>
  <si>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</si>
  <si>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</si>
  <si>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</si>
  <si>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</si>
  <si>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</si>
  <si>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</si>
  <si>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</si>
  <si>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</si>
  <si>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</si>
  <si>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</si>
  <si>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</si>
  <si>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</si>
  <si>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</si>
  <si>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</si>
  <si>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</si>
  <si>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</si>
  <si>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</si>
  <si>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</si>
  <si>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</si>
  <si>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</si>
  <si>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</si>
  <si>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</si>
  <si>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</si>
  <si>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</si>
  <si>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</si>
  <si>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</si>
  <si>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</si>
  <si>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</si>
  <si>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</si>
  <si>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</si>
  <si>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</si>
  <si>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</si>
  <si>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</si>
  <si>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</si>
  <si>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</si>
  <si>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</si>
  <si>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</si>
  <si>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</si>
  <si>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</si>
  <si>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</si>
  <si>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</si>
  <si>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</si>
  <si>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</si>
  <si>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</si>
  <si>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</si>
  <si>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</si>
  <si>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</si>
  <si>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</si>
  <si>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</si>
  <si>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</si>
  <si>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</si>
  <si>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</si>
  <si>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</si>
  <si>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</si>
  <si>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</si>
  <si>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</si>
  <si>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</si>
  <si>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</si>
  <si>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</si>
  <si>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</si>
  <si>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</si>
  <si>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</si>
  <si>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</si>
  <si>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</si>
  <si>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</si>
  <si>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</si>
  <si>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</si>
  <si>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</si>
  <si>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</si>
  <si>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</si>
  <si>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</si>
  <si>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</si>
  <si>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</si>
  <si>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</si>
  <si>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</si>
  <si>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</si>
  <si>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</si>
  <si>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</si>
  <si>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</si>
  <si>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</si>
  <si>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</si>
  <si>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</si>
  <si>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</si>
  <si>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</si>
  <si>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</si>
  <si>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</si>
  <si>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</si>
  <si>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</si>
  <si>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</si>
  <si>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</si>
  <si>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</si>
  <si>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</si>
  <si>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</si>
  <si>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</si>
  <si>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</si>
  <si>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</si>
  <si>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</si>
  <si>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</si>
  <si>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</si>
  <si>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</si>
  <si>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</si>
  <si>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</si>
  <si>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</si>
  <si>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</si>
  <si>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</si>
  <si>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</si>
  <si>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</si>
  <si>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</si>
  <si>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</si>
  <si>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</si>
  <si>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</si>
  <si>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</si>
  <si>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</si>
  <si>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</si>
  <si>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</si>
  <si>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</si>
  <si>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</si>
  <si>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</si>
  <si>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</si>
  <si>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</si>
  <si>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</si>
  <si>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</si>
  <si>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</si>
  <si>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</si>
  <si>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</si>
  <si>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</si>
  <si>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</si>
  <si>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</si>
  <si>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</si>
  <si>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</si>
  <si>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</si>
  <si>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</si>
  <si>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</si>
  <si>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</si>
  <si>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</si>
  <si>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</si>
  <si>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</si>
  <si>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</si>
  <si>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</si>
  <si>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</si>
  <si>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</si>
  <si>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</si>
  <si>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</si>
  <si>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</si>
  <si>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</si>
  <si>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</si>
  <si>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</si>
  <si>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</si>
  <si>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</si>
  <si>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</si>
  <si>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</si>
  <si>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</si>
  <si>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</si>
  <si>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</si>
  <si>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</si>
  <si>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</si>
  <si>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</si>
  <si>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</si>
  <si>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</si>
  <si>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</si>
  <si>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</si>
  <si>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</si>
  <si>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</si>
  <si>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</si>
  <si>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</si>
  <si>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</si>
  <si>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</si>
  <si>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</si>
  <si>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</si>
  <si>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</si>
  <si>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</si>
  <si>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</si>
  <si>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</si>
  <si>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</si>
  <si>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</si>
  <si>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</si>
  <si>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</si>
  <si>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</si>
  <si>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</si>
  <si>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</si>
  <si>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</si>
  <si>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</si>
  <si>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</si>
  <si>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</si>
  <si>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</si>
  <si>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</si>
  <si>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</si>
  <si>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</si>
  <si>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</si>
  <si>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</si>
  <si>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</si>
  <si>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</si>
  <si>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</si>
  <si>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</si>
  <si>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</si>
  <si>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</si>
  <si>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</si>
  <si>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</si>
  <si>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</si>
  <si>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</si>
  <si>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</si>
  <si>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</si>
  <si>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</si>
  <si>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</si>
  <si>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</si>
  <si>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</si>
  <si>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</si>
  <si>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</si>
  <si>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</si>
  <si>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</si>
  <si>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</si>
  <si>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</si>
  <si>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</si>
  <si>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</si>
  <si>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</si>
  <si>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</si>
  <si>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</si>
  <si>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</si>
  <si>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</si>
  <si>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</si>
  <si>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</si>
  <si>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</si>
  <si>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</si>
  <si>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</si>
  <si>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</si>
  <si>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</si>
  <si>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</si>
  <si>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</si>
  <si>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</si>
  <si>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</si>
  <si>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</si>
  <si>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</si>
  <si>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</si>
  <si>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</si>
  <si>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</si>
  <si>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</si>
  <si>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</si>
  <si>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</si>
  <si>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</si>
  <si>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</si>
  <si>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</si>
  <si>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</si>
  <si>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</si>
  <si>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</si>
  <si>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</si>
  <si>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</si>
  <si>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</si>
  <si>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</si>
  <si>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</si>
  <si>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</si>
  <si>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</si>
  <si>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</si>
  <si>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</si>
  <si>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</si>
  <si>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</si>
  <si>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</si>
  <si>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</si>
  <si>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</si>
  <si>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</si>
  <si>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</si>
  <si>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</si>
  <si>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</si>
  <si>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</si>
  <si>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</si>
  <si>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</si>
  <si>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</si>
  <si>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</si>
  <si>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</si>
  <si>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</si>
  <si>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</si>
  <si>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</si>
  <si>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</si>
  <si>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</si>
  <si>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</si>
  <si>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</si>
  <si>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</si>
  <si>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</si>
  <si>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</si>
  <si>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</si>
  <si>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</si>
  <si>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</si>
  <si>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</si>
  <si>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</si>
  <si>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</si>
  <si>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</si>
  <si>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</si>
  <si>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</si>
  <si>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</si>
  <si>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</si>
  <si>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</si>
  <si>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</si>
  <si>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</si>
  <si>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</si>
  <si>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</si>
  <si>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</si>
  <si>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</si>
  <si>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</si>
  <si>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</si>
  <si>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</si>
  <si>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</si>
  <si>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</si>
  <si>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</si>
  <si>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</si>
  <si>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</si>
  <si>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</si>
  <si>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</si>
  <si>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</si>
  <si>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</si>
  <si>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</si>
  <si>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</si>
  <si>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</si>
  <si>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</si>
  <si>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</si>
  <si>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</si>
  <si>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</si>
  <si>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</si>
  <si>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</si>
  <si>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</si>
  <si>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</si>
  <si>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</si>
  <si>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</si>
  <si>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</si>
  <si>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</si>
  <si>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</si>
  <si>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</si>
  <si>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</si>
  <si>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</si>
  <si>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</si>
  <si>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</si>
  <si>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</si>
  <si>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</si>
  <si>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</si>
  <si>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</si>
  <si>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</si>
  <si>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</si>
  <si>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</si>
  <si>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</si>
  <si>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</si>
  <si>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</si>
  <si>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</si>
  <si>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</si>
  <si>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</si>
  <si>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</si>
  <si>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</si>
  <si>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</si>
  <si>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</si>
  <si>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</si>
  <si>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</si>
  <si>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</si>
  <si>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</si>
  <si>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</si>
  <si>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</si>
  <si>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</si>
  <si>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</si>
  <si>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</si>
  <si>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</si>
  <si>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</si>
  <si>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</si>
  <si>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</si>
  <si>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</si>
  <si>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</si>
  <si>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</si>
  <si>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</si>
  <si>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</si>
  <si>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</si>
  <si>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</si>
  <si>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</si>
  <si>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</si>
  <si>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</si>
  <si>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</si>
  <si>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</si>
  <si>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</si>
  <si>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</si>
  <si>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</si>
  <si>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</si>
  <si>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</si>
  <si>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</si>
  <si>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</si>
  <si>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</si>
  <si>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</si>
  <si>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</si>
  <si>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</si>
  <si>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</si>
  <si>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</si>
  <si>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</si>
  <si>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</si>
  <si>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</si>
  <si>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</si>
  <si>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</si>
  <si>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</si>
  <si>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</si>
  <si>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</si>
  <si>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</si>
  <si>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</si>
  <si>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</si>
  <si>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</si>
  <si>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</si>
  <si>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</si>
  <si>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</si>
  <si>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</si>
  <si>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</si>
  <si>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</si>
  <si>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</si>
  <si>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</si>
  <si>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</si>
  <si>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</si>
  <si>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</si>
  <si>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</si>
  <si>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</si>
  <si>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</si>
  <si>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</si>
  <si>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</si>
  <si>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</si>
  <si>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</si>
  <si>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</si>
  <si>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</si>
  <si>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</si>
  <si>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</si>
  <si>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</si>
  <si>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</si>
  <si>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</si>
  <si>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</si>
  <si>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</si>
  <si>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</si>
  <si>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</si>
  <si>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</si>
  <si>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</si>
  <si>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</si>
  <si>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</si>
  <si>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</si>
  <si>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</si>
  <si>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</si>
  <si>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</si>
  <si>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</si>
  <si>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</si>
  <si>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</si>
  <si>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</si>
  <si>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</si>
  <si>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</si>
  <si>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</si>
  <si>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</si>
  <si>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</si>
  <si>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</si>
  <si>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</si>
  <si>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</si>
  <si>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</si>
  <si>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</si>
  <si>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</si>
  <si>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</si>
  <si>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</si>
  <si>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</si>
  <si>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</si>
  <si>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</si>
  <si>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</si>
  <si>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</si>
  <si>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</si>
  <si>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</si>
  <si>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</si>
  <si>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</si>
  <si>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</si>
  <si>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</si>
  <si>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</si>
  <si>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</si>
  <si>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</si>
  <si>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</si>
  <si>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</si>
  <si>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</si>
  <si>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</si>
  <si>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</si>
  <si>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</si>
  <si>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</si>
  <si>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</si>
  <si>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</si>
  <si>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</si>
  <si>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</si>
  <si>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</si>
  <si>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</si>
  <si>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</si>
  <si>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</si>
  <si>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</si>
  <si>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</si>
  <si>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</si>
  <si>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</si>
  <si>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</si>
  <si>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</si>
  <si>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</si>
  <si>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</si>
  <si>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</si>
  <si>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</si>
  <si>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</si>
  <si>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</si>
  <si>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</si>
  <si>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</si>
  <si>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</si>
  <si>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</si>
  <si>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</si>
  <si>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</si>
  <si>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</si>
  <si>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</si>
  <si>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</si>
  <si>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</si>
  <si>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</si>
  <si>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</si>
  <si>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</si>
  <si>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</si>
  <si>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</si>
  <si>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</si>
  <si>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</si>
  <si>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</si>
  <si>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</si>
  <si>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</si>
  <si>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</si>
  <si>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</si>
  <si>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</si>
  <si>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</si>
  <si>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</si>
  <si>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</si>
  <si>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</si>
  <si>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</si>
  <si>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</si>
  <si>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</si>
  <si>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</si>
  <si>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</si>
  <si>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</si>
  <si>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</si>
  <si>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</si>
  <si>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</si>
  <si>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</si>
  <si>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</si>
  <si>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</si>
  <si>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</si>
  <si>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</si>
  <si>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</si>
  <si>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</si>
  <si>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</si>
  <si>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</si>
  <si>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</si>
  <si>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</si>
  <si>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</si>
  <si>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</si>
  <si>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</si>
  <si>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</si>
  <si>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</si>
  <si>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</si>
  <si>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</si>
  <si>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</si>
  <si>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</si>
  <si>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</si>
  <si>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</si>
  <si>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</si>
  <si>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</si>
  <si>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</si>
  <si>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</si>
  <si>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</si>
  <si>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</si>
  <si>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</si>
  <si>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</si>
  <si>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</si>
  <si>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</si>
  <si>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</si>
  <si>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</si>
  <si>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</si>
  <si>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</si>
  <si>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</si>
  <si>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</si>
  <si>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</si>
  <si>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</si>
  <si>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</si>
  <si>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</si>
  <si>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</si>
  <si>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</si>
  <si>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</si>
  <si>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</si>
  <si>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</si>
  <si>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</si>
  <si>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</si>
  <si>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</si>
  <si>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</si>
  <si>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</si>
  <si>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</si>
  <si>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</si>
  <si>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</si>
  <si>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</si>
  <si>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</si>
  <si>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</si>
  <si>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</si>
  <si>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</si>
  <si>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</si>
  <si>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</si>
  <si>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</si>
  <si>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</si>
  <si>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</si>
  <si>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</si>
  <si>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</si>
  <si>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</si>
  <si>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</si>
  <si>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</si>
  <si>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</si>
  <si>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</si>
  <si>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</si>
  <si>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</si>
  <si>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</si>
  <si>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</si>
  <si>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</si>
  <si>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</si>
  <si>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</si>
  <si>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</si>
  <si>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</si>
  <si>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</si>
  <si>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</si>
  <si>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</si>
  <si>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</si>
  <si>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</si>
  <si>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</si>
  <si>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</si>
  <si>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</si>
  <si>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</si>
  <si>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</si>
  <si>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</si>
  <si>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</si>
  <si>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</si>
  <si>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</si>
  <si>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</si>
  <si>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</si>
  <si>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</si>
  <si>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</si>
  <si>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</si>
  <si>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</si>
  <si>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</si>
  <si>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</si>
  <si>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</si>
  <si>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</si>
  <si>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</si>
  <si>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</si>
  <si>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</si>
  <si>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</si>
  <si>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</si>
  <si>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</si>
  <si>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</si>
  <si>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</si>
  <si>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</si>
  <si>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</si>
  <si>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</si>
  <si>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</si>
  <si>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</si>
  <si>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</si>
  <si>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</si>
  <si>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</si>
  <si>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</si>
  <si>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</si>
  <si>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</si>
  <si>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</si>
  <si>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</si>
  <si>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</si>
  <si>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</si>
  <si>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</si>
  <si>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</si>
  <si>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</si>
  <si>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</si>
  <si>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</si>
  <si>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</si>
  <si>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</si>
  <si>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</si>
  <si>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</si>
  <si>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</si>
  <si>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</si>
  <si>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</si>
  <si>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</si>
  <si>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</si>
  <si>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</si>
  <si>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</si>
  <si>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</si>
  <si>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</si>
  <si>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</si>
  <si>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</si>
  <si>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</si>
  <si>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</si>
  <si>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</si>
  <si>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</si>
  <si>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</si>
  <si>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</si>
  <si>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</si>
  <si>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</si>
  <si>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</si>
  <si>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</si>
  <si>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</si>
  <si>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</si>
  <si>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</si>
  <si>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</si>
  <si>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</si>
  <si>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</si>
  <si>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</si>
  <si>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</si>
  <si>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</si>
  <si>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</si>
  <si>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</si>
  <si>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</si>
  <si>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</si>
  <si>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</si>
  <si>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</si>
  <si>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</si>
  <si>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</si>
  <si>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</si>
  <si>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</si>
  <si>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</si>
  <si>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</si>
  <si>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</si>
  <si>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</si>
  <si>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</si>
  <si>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</si>
  <si>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</si>
  <si>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</si>
  <si>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</si>
  <si>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</si>
  <si>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</si>
  <si>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</si>
  <si>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</si>
  <si>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</si>
  <si>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</si>
  <si>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</si>
  <si>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</si>
  <si>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</si>
  <si>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</si>
  <si>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</si>
  <si>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</si>
  <si>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</si>
  <si>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</si>
  <si>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</si>
  <si>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</si>
  <si>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</si>
  <si>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</si>
  <si>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</si>
  <si>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</si>
  <si>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</si>
  <si>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</si>
  <si>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</si>
  <si>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</si>
  <si>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</si>
  <si>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</si>
  <si>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</si>
  <si>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</si>
  <si>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</si>
  <si>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</si>
  <si>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</si>
  <si>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</si>
  <si>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</si>
  <si>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</si>
  <si>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</si>
  <si>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</si>
  <si>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</si>
  <si>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</si>
  <si>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</si>
  <si>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</si>
  <si>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</si>
  <si>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</si>
  <si>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</si>
  <si>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</si>
  <si>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</si>
  <si>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</si>
  <si>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</si>
  <si>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</si>
  <si>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</si>
  <si>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</si>
  <si>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</si>
  <si>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</si>
  <si>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</si>
  <si>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</si>
  <si>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</si>
  <si>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</si>
  <si>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</si>
  <si>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</si>
  <si>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</si>
  <si>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</si>
  <si>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</si>
  <si>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</si>
  <si>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</si>
  <si>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</si>
  <si>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</si>
  <si>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</si>
  <si>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</si>
  <si>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</si>
  <si>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</si>
  <si>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</si>
  <si>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</si>
  <si>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</si>
  <si>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</si>
  <si>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</si>
  <si>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</si>
  <si>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</si>
  <si>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</si>
  <si>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</si>
  <si>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</si>
  <si>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</si>
  <si>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</si>
  <si>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</si>
  <si>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</si>
  <si>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</si>
  <si>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</si>
  <si>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</si>
  <si>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</si>
  <si>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</si>
  <si>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</si>
  <si>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</si>
  <si>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</si>
  <si>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</si>
  <si>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</si>
  <si>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</si>
  <si>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</si>
  <si>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</si>
  <si>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</si>
  <si>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</si>
  <si>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</si>
  <si>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</si>
  <si>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</si>
  <si>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</si>
  <si>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</si>
  <si>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</si>
  <si>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</si>
  <si>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</si>
  <si>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</si>
  <si>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</si>
  <si>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</si>
  <si>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</si>
  <si>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</si>
  <si>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</si>
  <si>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</si>
  <si>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</si>
  <si>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</si>
  <si>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</si>
  <si>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</si>
  <si>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</si>
  <si>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</si>
  <si>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</si>
  <si>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</si>
  <si>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</si>
  <si>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</si>
  <si>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</si>
  <si>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</si>
  <si>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</si>
  <si>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</si>
  <si>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</si>
  <si>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</si>
  <si>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</si>
  <si>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</si>
  <si>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</si>
  <si>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</si>
  <si>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</si>
  <si>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</si>
  <si>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</si>
  <si>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</si>
  <si>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</si>
  <si>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</si>
  <si>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</si>
  <si>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</si>
  <si>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</si>
  <si>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</si>
  <si>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</si>
  <si>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</si>
  <si>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</si>
  <si>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</si>
  <si>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</si>
  <si>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</si>
  <si>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</si>
  <si>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</si>
  <si>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</si>
  <si>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</si>
  <si>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</si>
  <si>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</si>
  <si>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</si>
  <si>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</si>
  <si>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</si>
  <si>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</si>
  <si>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</si>
  <si>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</si>
  <si>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</si>
  <si>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</si>
  <si>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</si>
  <si>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</si>
  <si>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</si>
  <si>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</si>
  <si>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</si>
  <si>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</si>
  <si>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</si>
  <si>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</si>
  <si>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</si>
  <si>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</si>
  <si>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</si>
  <si>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</si>
  <si>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</si>
  <si>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</si>
  <si>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</si>
  <si>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</si>
  <si>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</si>
  <si>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</si>
  <si>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</si>
  <si>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</si>
  <si>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</si>
  <si>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</si>
  <si>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</si>
  <si>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</si>
  <si>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</si>
  <si>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</si>
  <si>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</si>
  <si>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</si>
  <si>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</si>
  <si>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</si>
  <si>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</si>
  <si>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</si>
  <si>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</si>
  <si>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</si>
  <si>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</si>
  <si>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</si>
  <si>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</si>
  <si>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</si>
  <si>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</si>
  <si>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</si>
  <si>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</si>
  <si>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</si>
  <si>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</si>
  <si>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</si>
  <si>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</si>
  <si>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</si>
  <si>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</si>
  <si>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</si>
  <si>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</si>
  <si>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</si>
  <si>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</si>
  <si>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</si>
  <si>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</si>
  <si>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</si>
  <si>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</si>
  <si>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</si>
  <si>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</si>
  <si>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</si>
  <si>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</si>
  <si>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</si>
  <si>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</si>
  <si>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</si>
  <si>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</si>
  <si>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</si>
  <si>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</si>
  <si>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</si>
  <si>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</si>
  <si>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</si>
  <si>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</si>
  <si>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</si>
  <si>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</si>
  <si>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</si>
  <si>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</si>
  <si>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</si>
  <si>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</si>
  <si>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</si>
  <si>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</si>
  <si>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</si>
  <si>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</si>
  <si>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</si>
  <si>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</si>
  <si>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</si>
  <si>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</si>
  <si>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</si>
  <si>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</si>
  <si>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</si>
  <si>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</si>
  <si>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</si>
  <si>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</si>
  <si>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</si>
  <si>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</si>
  <si>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</si>
  <si>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</si>
  <si>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</si>
  <si>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</si>
  <si>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</si>
  <si>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</si>
  <si>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</si>
  <si>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</si>
  <si>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</si>
  <si>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</si>
  <si>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</si>
  <si>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</si>
  <si>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</si>
  <si>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</si>
  <si>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</si>
  <si>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</si>
  <si>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</si>
  <si>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</si>
  <si>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</si>
  <si>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</si>
  <si>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</si>
  <si>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</si>
  <si>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</si>
  <si>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</si>
  <si>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</si>
  <si>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</si>
  <si>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</si>
  <si>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</si>
  <si>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</si>
  <si>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</si>
  <si>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</si>
  <si>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</si>
  <si>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</si>
  <si>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</si>
  <si>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</si>
  <si>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</si>
  <si>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</si>
  <si>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</si>
  <si>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</si>
  <si>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</si>
  <si>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</si>
  <si>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</si>
  <si>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</si>
  <si>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</si>
  <si>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</si>
  <si>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</si>
  <si>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</si>
  <si>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</si>
  <si>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</si>
  <si>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</si>
  <si>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</si>
  <si>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</si>
  <si>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</si>
  <si>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</si>
  <si>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</si>
  <si>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</si>
  <si>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</si>
  <si>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</si>
  <si>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</si>
  <si>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</si>
  <si>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</si>
  <si>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</si>
  <si>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</si>
  <si>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</si>
  <si>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</si>
  <si>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</si>
  <si>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</si>
  <si>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</si>
  <si>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</si>
  <si>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</si>
  <si>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</si>
  <si>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</si>
  <si>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</si>
  <si>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</si>
  <si>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</si>
  <si>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</si>
  <si>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</si>
  <si>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</si>
  <si>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</si>
  <si>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</si>
  <si>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</si>
  <si>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</si>
  <si>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</si>
  <si>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</si>
  <si>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</si>
  <si>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</si>
  <si>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</si>
  <si>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</si>
  <si>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</si>
  <si>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</si>
  <si>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</si>
  <si>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</si>
  <si>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</si>
  <si>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</si>
  <si>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</si>
  <si>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</si>
  <si>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</si>
  <si>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</si>
  <si>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</si>
  <si>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</si>
  <si>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</si>
  <si>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</si>
  <si>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</si>
  <si>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</si>
  <si>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</si>
  <si>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</si>
  <si>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</si>
  <si>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</si>
  <si>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</si>
  <si>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</si>
  <si>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</si>
  <si>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</si>
  <si>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</si>
  <si>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</si>
  <si>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</si>
  <si>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</si>
  <si>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</si>
  <si>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</si>
  <si>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</si>
  <si>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</si>
  <si>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</si>
  <si>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</si>
  <si>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</si>
  <si>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</si>
  <si>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</si>
  <si>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</si>
  <si>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</si>
  <si>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</si>
  <si>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</si>
  <si>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</si>
  <si>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</si>
  <si>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</si>
  <si>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</si>
  <si>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</si>
  <si>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</si>
  <si>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</si>
  <si>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</si>
  <si>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</si>
  <si>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</si>
  <si>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</si>
  <si>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</si>
  <si>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</si>
  <si>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</si>
  <si>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</si>
  <si>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</si>
  <si>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</si>
  <si>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</si>
  <si>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</si>
  <si>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</si>
  <si>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</si>
  <si>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</si>
  <si>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</si>
  <si>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</si>
  <si>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</si>
  <si>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</si>
  <si>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</si>
  <si>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</si>
  <si>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</si>
  <si>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</si>
  <si>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</si>
  <si>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</si>
  <si>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</si>
  <si>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</si>
  <si>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</si>
  <si>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</si>
  <si>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</si>
  <si>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</si>
  <si>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</si>
  <si>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</si>
  <si>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</si>
  <si>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</si>
  <si>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</si>
  <si>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</si>
  <si>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</si>
  <si>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</si>
  <si>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</si>
  <si>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</si>
  <si>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</si>
  <si>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</si>
  <si>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</si>
  <si>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</si>
  <si>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</si>
  <si>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</si>
  <si>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</si>
  <si>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</si>
  <si>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</si>
  <si>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</si>
  <si>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</si>
  <si>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</si>
  <si>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</si>
  <si>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</si>
  <si>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</si>
  <si>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</si>
  <si>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</si>
  <si>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</si>
  <si>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</si>
  <si>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</si>
  <si>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</si>
  <si>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</si>
  <si>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</si>
  <si>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</si>
  <si>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</si>
  <si>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</si>
  <si>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</si>
  <si>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</si>
  <si>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</si>
  <si>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</si>
  <si>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</si>
  <si>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</si>
  <si>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</si>
  <si>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</si>
  <si>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</si>
  <si>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</si>
  <si>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</si>
  <si>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</si>
  <si>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</si>
  <si>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</si>
  <si>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</si>
  <si>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</si>
  <si>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</si>
  <si>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</si>
  <si>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</si>
  <si>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</si>
  <si>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</si>
  <si>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</si>
  <si>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</si>
  <si>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</si>
  <si>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</si>
  <si>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</si>
  <si>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</si>
  <si>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</si>
  <si>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</si>
  <si>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</si>
  <si>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</si>
  <si>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</si>
  <si>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</si>
  <si>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</si>
  <si>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</si>
  <si>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</si>
  <si>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</si>
  <si>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</si>
  <si>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</si>
  <si>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</si>
  <si>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</si>
  <si>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</si>
  <si>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</si>
  <si>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</si>
  <si>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</si>
  <si>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</si>
  <si>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</si>
  <si>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</si>
  <si>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</si>
  <si>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</si>
  <si>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</si>
  <si>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</si>
  <si>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</si>
  <si>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</si>
  <si>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</si>
  <si>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</si>
  <si>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</si>
  <si>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</si>
  <si>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</si>
  <si>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</si>
  <si>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</si>
  <si>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</si>
  <si>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</si>
  <si>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</si>
  <si>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</si>
  <si>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</si>
  <si>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</si>
  <si>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</si>
  <si>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</si>
  <si>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</si>
  <si>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</si>
  <si>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</si>
  <si>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</si>
  <si>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</si>
  <si>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</si>
  <si>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</si>
  <si>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</si>
  <si>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</si>
  <si>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</si>
  <si>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</si>
  <si>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</si>
  <si>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</si>
  <si>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</si>
  <si>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</si>
  <si>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</si>
  <si>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</si>
  <si>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</si>
  <si>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</si>
  <si>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</si>
  <si>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</si>
  <si>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</si>
  <si>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</si>
  <si>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</si>
  <si>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</si>
  <si>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</si>
  <si>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</si>
  <si>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</si>
  <si>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</si>
  <si>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</si>
  <si>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</si>
  <si>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</si>
  <si>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</si>
  <si>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</si>
  <si>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</si>
  <si>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</si>
  <si>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</si>
  <si>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</si>
  <si>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</si>
  <si>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</si>
  <si>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</si>
  <si>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</si>
  <si>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</si>
  <si>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</si>
  <si>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</si>
  <si>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</si>
  <si>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</si>
  <si>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</si>
  <si>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</si>
  <si>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</si>
  <si>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</si>
  <si>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</si>
  <si>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</si>
  <si>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</si>
  <si>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</si>
  <si>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</si>
  <si>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</si>
  <si>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</si>
  <si>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</si>
  <si>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</si>
  <si>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</si>
  <si>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</si>
  <si>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</si>
  <si>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</si>
  <si>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</si>
  <si>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</si>
  <si>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</si>
  <si>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</si>
  <si>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</si>
  <si>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</si>
  <si>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</si>
  <si>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</si>
  <si>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</si>
  <si>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</si>
  <si>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</si>
  <si>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</si>
  <si>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</si>
  <si>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</si>
  <si>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</si>
  <si>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</si>
  <si>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</si>
  <si>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</si>
  <si>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</si>
  <si>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</si>
  <si>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</si>
  <si>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</si>
  <si>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</si>
  <si>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</si>
  <si>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</si>
  <si>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</si>
  <si>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</si>
  <si>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</si>
  <si>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</si>
  <si>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</si>
  <si>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</si>
  <si>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</si>
  <si>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</si>
  <si>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</si>
  <si>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</si>
  <si>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</si>
  <si>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</si>
  <si>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</si>
  <si>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</si>
  <si>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</si>
  <si>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</si>
  <si>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</si>
  <si>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</si>
  <si>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</si>
  <si>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</si>
  <si>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</si>
  <si>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</si>
  <si>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</si>
  <si>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</si>
  <si>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</si>
  <si>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</si>
  <si>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</si>
  <si>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</si>
  <si>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</si>
  <si>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</si>
  <si>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</si>
  <si>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</si>
  <si>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</si>
  <si>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</si>
  <si>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</si>
  <si>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</si>
  <si>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</si>
  <si>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</si>
  <si>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</si>
  <si>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</si>
  <si>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</si>
  <si>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</si>
  <si>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</si>
  <si>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</si>
  <si>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</si>
  <si>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</si>
  <si>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</si>
  <si>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</si>
  <si>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</si>
  <si>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</si>
  <si>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</si>
  <si>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</si>
  <si>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</si>
  <si>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</si>
  <si>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</si>
  <si>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</si>
  <si>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</si>
  <si>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</si>
  <si>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</si>
  <si>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</si>
  <si>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</si>
  <si>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</si>
  <si>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</si>
  <si>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</si>
  <si>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</si>
  <si>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</si>
  <si>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</si>
  <si>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</si>
  <si>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</si>
  <si>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</si>
  <si>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</si>
  <si>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</si>
  <si>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</si>
  <si>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</si>
  <si>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</si>
  <si>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</si>
  <si>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</si>
  <si>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</si>
  <si>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</si>
  <si>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</si>
  <si>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</si>
  <si>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</si>
  <si>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</si>
  <si>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</si>
  <si>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</si>
  <si>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</si>
  <si>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</si>
  <si>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</si>
  <si>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</si>
  <si>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</si>
  <si>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</si>
  <si>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</si>
  <si>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</si>
  <si>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</si>
  <si>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</si>
  <si>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</si>
  <si>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</si>
  <si>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</si>
  <si>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</si>
  <si>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</si>
  <si>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</si>
  <si>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</si>
  <si>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</si>
  <si>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</si>
  <si>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</si>
  <si>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</si>
  <si>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</si>
  <si>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</si>
  <si>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</si>
  <si>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</si>
  <si>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</si>
  <si>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</si>
  <si>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</si>
  <si>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</si>
  <si>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</si>
  <si>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</si>
  <si>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</si>
  <si>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</si>
  <si>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</si>
  <si>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</si>
  <si>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</si>
  <si>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</si>
  <si>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</si>
  <si>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</si>
  <si>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</si>
  <si>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</si>
  <si>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</si>
  <si>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</si>
  <si>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</si>
  <si>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</si>
  <si>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</si>
  <si>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</si>
  <si>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</si>
  <si>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</si>
  <si>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</si>
  <si>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</si>
  <si>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</si>
  <si>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</si>
  <si>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</si>
  <si>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</si>
  <si>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</si>
  <si>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</si>
  <si>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</si>
  <si>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</si>
  <si>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</si>
  <si>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</si>
  <si>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</si>
  <si>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</si>
  <si>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</si>
  <si>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</si>
  <si>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</si>
  <si>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</si>
  <si>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</si>
  <si>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</si>
  <si>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</si>
  <si>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</si>
  <si>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</si>
  <si>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</si>
  <si>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</si>
  <si>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</si>
  <si>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</si>
  <si>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</si>
  <si>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</si>
  <si>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</si>
  <si>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</si>
  <si>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</si>
  <si>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</si>
  <si>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</si>
  <si>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</si>
  <si>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</si>
  <si>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</si>
  <si>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</si>
  <si>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</si>
  <si>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</si>
  <si>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</si>
  <si>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</si>
  <si>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</si>
  <si>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</si>
  <si>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</si>
  <si>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</si>
  <si>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</si>
  <si>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</si>
  <si>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</si>
  <si>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</si>
  <si>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</si>
  <si>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</si>
  <si>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</si>
  <si>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</si>
  <si>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</si>
  <si>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</si>
  <si>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</si>
  <si>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</si>
  <si>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</si>
  <si>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</si>
  <si>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</si>
  <si>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</si>
  <si>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</si>
  <si>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</si>
  <si>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</si>
  <si>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</si>
  <si>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</si>
  <si>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</si>
  <si>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</si>
  <si>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</si>
  <si>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</si>
  <si>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</si>
  <si>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</si>
  <si>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</si>
  <si>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</si>
  <si>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</si>
  <si>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</si>
  <si>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</si>
  <si>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</si>
  <si>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</si>
  <si>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</si>
  <si>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</si>
  <si>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</si>
  <si>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</si>
  <si>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</si>
  <si>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</si>
  <si>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</si>
  <si>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</si>
  <si>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</si>
  <si>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</si>
  <si>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</si>
  <si>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</si>
  <si>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</si>
  <si>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</si>
  <si>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</si>
  <si>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</si>
  <si>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</si>
  <si>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</si>
  <si>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</si>
  <si>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</si>
  <si>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</si>
  <si>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</si>
  <si>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</si>
  <si>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</si>
  <si>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</si>
  <si>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</si>
  <si>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</si>
  <si>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</si>
  <si>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</si>
  <si>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</si>
  <si>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</si>
  <si>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</si>
  <si>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</si>
  <si>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</si>
  <si>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</si>
  <si>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</si>
  <si>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</si>
  <si>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</si>
  <si>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</si>
  <si>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</si>
  <si>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</si>
  <si>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</si>
  <si>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</si>
  <si>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</si>
  <si>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</si>
  <si>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</si>
  <si>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</si>
  <si>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</si>
  <si>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</si>
  <si>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</si>
  <si>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</si>
  <si>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</si>
  <si>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</si>
  <si>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</si>
  <si>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</si>
  <si>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</si>
  <si>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</si>
  <si>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</si>
  <si>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</si>
  <si>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</si>
  <si>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</si>
  <si>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</si>
  <si>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</si>
  <si>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</si>
  <si>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</si>
  <si>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</si>
  <si>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</si>
  <si>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</si>
  <si>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</si>
  <si>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</si>
  <si>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</si>
  <si>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</si>
  <si>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</si>
  <si>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</si>
  <si>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</si>
  <si>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</si>
  <si>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</si>
  <si>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</si>
  <si>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</si>
  <si>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</si>
  <si>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</si>
  <si>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</si>
  <si>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</si>
  <si>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</si>
  <si>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</si>
  <si>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</si>
  <si>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</si>
  <si>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</si>
  <si>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</si>
  <si>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</si>
  <si>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</si>
  <si>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</si>
  <si>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</si>
  <si>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</si>
  <si>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</si>
  <si>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</si>
  <si>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</si>
  <si>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</si>
  <si>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</si>
  <si>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</si>
  <si>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</si>
  <si>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</si>
  <si>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</si>
  <si>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</si>
  <si>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</si>
  <si>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</si>
  <si>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</si>
  <si>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</si>
  <si>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</si>
  <si>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</si>
  <si>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</si>
  <si>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</si>
  <si>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</si>
  <si>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</si>
  <si>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</si>
  <si>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</si>
  <si>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</si>
  <si>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</si>
  <si>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</si>
  <si>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</si>
  <si>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</si>
  <si>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</si>
  <si>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</si>
  <si>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</si>
  <si>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</si>
  <si>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</si>
  <si>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</si>
  <si>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</si>
  <si>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</si>
  <si>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</si>
  <si>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</si>
  <si>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</si>
  <si>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</si>
  <si>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</si>
  <si>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</si>
  <si>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</si>
  <si>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</si>
  <si>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</si>
  <si>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</si>
  <si>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</si>
  <si>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</si>
  <si>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</si>
  <si>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</si>
  <si>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</si>
  <si>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</si>
  <si>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</si>
  <si>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</si>
  <si>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</si>
  <si>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</si>
  <si>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</si>
  <si>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</si>
  <si>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</si>
  <si>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</si>
  <si>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</si>
  <si>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</si>
  <si>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</si>
  <si>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</si>
  <si>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</si>
  <si>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</si>
  <si>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</si>
  <si>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</si>
  <si>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</si>
  <si>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</si>
  <si>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</si>
  <si>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</si>
  <si>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</si>
  <si>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</si>
  <si>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</si>
  <si>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</si>
  <si>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</si>
  <si>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</si>
  <si>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</si>
  <si>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</si>
  <si>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</si>
  <si>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</si>
  <si>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</si>
  <si>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</si>
  <si>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</si>
  <si>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</si>
  <si>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</si>
  <si>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</si>
  <si>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</si>
  <si>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</si>
  <si>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</si>
  <si>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</si>
  <si>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</si>
  <si>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</si>
  <si>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</si>
  <si>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</si>
  <si>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</si>
  <si>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</si>
  <si>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</si>
  <si>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</si>
  <si>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</si>
  <si>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</si>
  <si>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</si>
  <si>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</si>
  <si>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</si>
  <si>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</si>
  <si>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</si>
  <si>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</si>
  <si>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</si>
  <si>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</si>
  <si>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</si>
  <si>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</si>
  <si>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</si>
  <si>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</si>
  <si>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</si>
  <si>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</si>
  <si>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</si>
  <si>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</si>
  <si>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</si>
  <si>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</si>
  <si>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</si>
  <si>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</si>
  <si>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</si>
  <si>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</si>
  <si>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</si>
  <si>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</si>
  <si>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</si>
  <si>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</si>
  <si>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</si>
  <si>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</si>
  <si>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</si>
  <si>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</si>
  <si>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</si>
  <si>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</si>
  <si>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</si>
  <si>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</si>
  <si>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</si>
  <si>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</si>
  <si>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</si>
  <si>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</si>
  <si>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</si>
  <si>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</si>
  <si>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</si>
  <si>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</si>
  <si>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</si>
  <si>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</si>
  <si>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</si>
  <si>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</si>
  <si>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</si>
  <si>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</si>
  <si>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</si>
  <si>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</si>
  <si>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</si>
  <si>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</si>
  <si>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</si>
  <si>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</si>
  <si>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</si>
  <si>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</si>
  <si>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</si>
  <si>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</si>
  <si>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</si>
  <si>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</si>
  <si>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</si>
  <si>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</si>
  <si>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</si>
  <si>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</si>
  <si>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</si>
  <si>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</si>
  <si>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</si>
  <si>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</si>
  <si>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</si>
  <si>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</si>
  <si>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</si>
  <si>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</si>
  <si>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</si>
  <si>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</si>
  <si>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</si>
  <si>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</si>
  <si>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</si>
  <si>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</si>
  <si>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</si>
  <si>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</si>
  <si>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</si>
  <si>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</si>
  <si>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</si>
  <si>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</si>
  <si>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</si>
  <si>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</si>
  <si>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</si>
  <si>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</si>
  <si>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</si>
  <si>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</si>
  <si>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</si>
  <si>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</si>
  <si>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</si>
  <si>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</si>
  <si>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</si>
  <si>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</si>
  <si>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</si>
  <si>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</si>
  <si>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</si>
  <si>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</si>
  <si>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</si>
  <si>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</si>
  <si>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</si>
  <si>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</si>
  <si>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</si>
  <si>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</si>
  <si>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</si>
  <si>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</si>
  <si>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</si>
  <si>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</si>
  <si>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</si>
  <si>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</si>
  <si>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</si>
  <si>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</si>
  <si>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</si>
  <si>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</si>
  <si>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</si>
  <si>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</si>
  <si>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</si>
  <si>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</si>
  <si>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</si>
  <si>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</si>
  <si>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</si>
  <si>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</si>
  <si>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</si>
  <si>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</si>
  <si>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</si>
  <si>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</si>
  <si>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</si>
  <si>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</si>
  <si>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</si>
  <si>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</si>
  <si>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</si>
  <si>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</si>
  <si>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</si>
  <si>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</si>
  <si>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</si>
  <si>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</si>
  <si>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</si>
  <si>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</si>
  <si>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</si>
  <si>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</si>
  <si>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</si>
  <si>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</si>
  <si>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</si>
  <si>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</si>
  <si>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</si>
  <si>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</si>
  <si>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</si>
  <si>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</si>
  <si>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</si>
  <si>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</si>
  <si>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</si>
  <si>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</si>
  <si>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</si>
  <si>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</si>
  <si>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</si>
  <si>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</si>
  <si>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</si>
  <si>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</si>
  <si>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</si>
  <si>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</si>
  <si>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</si>
  <si>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</si>
  <si>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</si>
  <si>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</si>
  <si>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</si>
  <si>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</si>
  <si>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</si>
  <si>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</si>
  <si>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</si>
  <si>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</si>
  <si>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</si>
  <si>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</si>
  <si>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</si>
  <si>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</si>
  <si>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</si>
  <si>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</si>
  <si>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</si>
  <si>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</si>
  <si>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</si>
  <si>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</si>
  <si>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</si>
  <si>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</si>
  <si>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</si>
  <si>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</si>
  <si>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</si>
  <si>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</si>
  <si>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</si>
  <si>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</si>
  <si>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</si>
  <si>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</si>
  <si>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</si>
  <si>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</si>
  <si>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</si>
  <si>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</si>
  <si>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</si>
  <si>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</si>
  <si>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</si>
  <si>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</si>
  <si>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</si>
  <si>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</si>
  <si>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</si>
  <si>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</si>
  <si>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</si>
  <si>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</si>
  <si>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</si>
  <si>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</si>
  <si>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</si>
  <si>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</si>
  <si>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</si>
  <si>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</si>
  <si>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</si>
  <si>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</si>
  <si>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</si>
  <si>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</si>
  <si>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</si>
  <si>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</si>
  <si>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</si>
  <si>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</si>
  <si>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</si>
  <si>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</si>
  <si>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</si>
  <si>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</si>
  <si>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</si>
  <si>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</si>
  <si>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</si>
  <si>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</si>
  <si>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</si>
  <si>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</si>
  <si>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</si>
  <si>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</si>
  <si>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</si>
  <si>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</si>
  <si>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</si>
  <si>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</si>
  <si>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</si>
  <si>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</si>
  <si>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</si>
  <si>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</si>
  <si>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</si>
  <si>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</si>
  <si>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</si>
  <si>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</si>
  <si>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</si>
  <si>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</si>
  <si>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</si>
  <si>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</si>
  <si>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</si>
  <si>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</si>
  <si>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</si>
  <si>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</si>
  <si>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</si>
  <si>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</si>
  <si>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</si>
  <si>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</si>
  <si>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</si>
  <si>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</si>
  <si>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</si>
  <si>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</si>
  <si>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</si>
  <si>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</si>
  <si>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</si>
  <si>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</si>
  <si>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</si>
  <si>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</si>
  <si>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</si>
  <si>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</si>
  <si>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</si>
  <si>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</si>
  <si>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</si>
  <si>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</si>
  <si>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</si>
  <si>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</si>
  <si>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</si>
  <si>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</si>
  <si>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</si>
  <si>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</si>
  <si>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</si>
  <si>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</si>
  <si>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</si>
  <si>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</si>
  <si>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</si>
  <si>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</si>
  <si>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</si>
  <si>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</si>
  <si>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</si>
  <si>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</si>
  <si>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</si>
  <si>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</si>
  <si>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</si>
  <si>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</si>
  <si>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</si>
  <si>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</si>
  <si>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</si>
  <si>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</si>
  <si>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</si>
  <si>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</si>
  <si>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</si>
  <si>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</si>
  <si>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</si>
  <si>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</si>
  <si>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</si>
  <si>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</si>
  <si>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</si>
  <si>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</si>
  <si>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</si>
  <si>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</si>
  <si>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</si>
  <si>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</si>
  <si>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</si>
  <si>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</si>
  <si>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</si>
  <si>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</si>
  <si>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</si>
  <si>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</si>
  <si>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</si>
  <si>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</si>
  <si>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</si>
  <si>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</si>
  <si>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</si>
  <si>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</si>
  <si>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</si>
  <si>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</si>
  <si>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</si>
  <si>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</si>
  <si>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</si>
  <si>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</si>
  <si>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</si>
  <si>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</si>
  <si>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</si>
  <si>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</si>
  <si>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</si>
  <si>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</si>
  <si>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</si>
  <si>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</si>
  <si>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</si>
  <si>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</si>
  <si>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</si>
  <si>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</si>
  <si>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</si>
  <si>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</si>
  <si>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</si>
  <si>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</si>
  <si>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</si>
  <si>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</si>
  <si>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</si>
  <si>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</si>
  <si>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</si>
  <si>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</si>
  <si>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</si>
  <si>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</si>
  <si>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</si>
  <si>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</si>
  <si>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</si>
  <si>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</si>
  <si>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</si>
  <si>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</si>
  <si>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</si>
  <si>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</si>
  <si>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</si>
  <si>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</si>
  <si>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</si>
  <si>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</si>
  <si>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</si>
  <si>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</si>
  <si>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</si>
  <si>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</si>
  <si>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</si>
  <si>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</si>
  <si>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</si>
  <si>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</si>
  <si>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</si>
  <si>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</si>
  <si>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</si>
  <si>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</si>
  <si>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</si>
  <si>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</si>
  <si>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</si>
  <si>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</si>
  <si>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</si>
  <si>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</si>
  <si>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</si>
  <si>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</si>
  <si>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</si>
  <si>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</si>
  <si>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</si>
  <si>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</si>
  <si>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</si>
  <si>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</si>
  <si>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</si>
  <si>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</si>
  <si>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</si>
  <si>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</si>
  <si>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</si>
  <si>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</si>
  <si>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</si>
  <si>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</si>
  <si>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</si>
  <si>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</si>
  <si>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</si>
  <si>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</si>
  <si>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</si>
  <si>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</si>
  <si>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</si>
  <si>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</si>
  <si>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</si>
  <si>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</si>
  <si>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</si>
  <si>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</si>
  <si>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</si>
  <si>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</si>
  <si>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</si>
  <si>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</si>
  <si>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</si>
  <si>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</si>
  <si>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</si>
  <si>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</si>
  <si>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</si>
  <si>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</si>
  <si>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</si>
  <si>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</si>
  <si>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</si>
  <si>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</si>
  <si>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</si>
  <si>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</si>
  <si>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</si>
  <si>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</si>
  <si>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</si>
  <si>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</si>
  <si>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</si>
  <si>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</si>
  <si>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</si>
  <si>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</si>
  <si>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</si>
  <si>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</si>
  <si>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</si>
  <si>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</si>
  <si>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</si>
  <si>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</si>
  <si>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</si>
  <si>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</si>
  <si>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</si>
  <si>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</si>
  <si>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</si>
  <si>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</si>
  <si>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</si>
  <si>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</si>
  <si>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</si>
  <si>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</si>
  <si>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</si>
  <si>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</si>
  <si>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</si>
  <si>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</si>
  <si>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</si>
  <si>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</si>
  <si>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</si>
  <si>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</si>
  <si>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</si>
  <si>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</si>
  <si>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</si>
  <si>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</si>
  <si>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</si>
  <si>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</si>
  <si>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</si>
  <si>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</si>
  <si>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</si>
  <si>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</si>
  <si>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</si>
  <si>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</si>
  <si>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</si>
  <si>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</si>
  <si>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</si>
  <si>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</si>
  <si>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</si>
  <si>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</si>
  <si>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</si>
  <si>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</si>
  <si>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</si>
  <si>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</si>
  <si>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</si>
  <si>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</si>
  <si>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</si>
  <si>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</si>
  <si>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</si>
  <si>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</si>
  <si>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</si>
  <si>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</si>
  <si>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</si>
  <si>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</si>
  <si>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</si>
  <si>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</si>
  <si>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</si>
  <si>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</si>
  <si>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</si>
  <si>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</si>
  <si>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</si>
  <si>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</si>
  <si>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</si>
  <si>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</si>
  <si>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</si>
  <si>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</si>
  <si>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</si>
  <si>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</si>
  <si>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</si>
  <si>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</si>
  <si>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</si>
  <si>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</si>
  <si>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</si>
  <si>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</si>
  <si>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</si>
  <si>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</si>
  <si>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</si>
  <si>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</si>
  <si>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</si>
  <si>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</si>
  <si>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</si>
  <si>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</si>
  <si>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</si>
  <si>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</si>
  <si>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</si>
  <si>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</si>
  <si>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</si>
  <si>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</si>
  <si>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</si>
  <si>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</si>
  <si>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</si>
  <si>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</si>
  <si>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</si>
  <si>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</si>
  <si>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</si>
  <si>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</si>
  <si>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</si>
  <si>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</si>
  <si>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</si>
  <si>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</si>
  <si>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</si>
  <si>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</si>
  <si>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</si>
  <si>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</si>
  <si>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</si>
  <si>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</si>
  <si>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</si>
  <si>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</si>
  <si>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</si>
  <si>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</si>
  <si>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</si>
  <si>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</si>
  <si>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</si>
  <si>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</si>
  <si>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</si>
  <si>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</si>
  <si>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</si>
  <si>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</si>
  <si>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</si>
  <si>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</si>
  <si>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</si>
  <si>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</si>
  <si>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</si>
  <si>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</si>
  <si>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</si>
  <si>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</si>
  <si>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</si>
  <si>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</si>
  <si>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</si>
  <si>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</si>
  <si>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</si>
  <si>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</si>
  <si>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</si>
  <si>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</si>
  <si>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</si>
  <si>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</si>
  <si>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</si>
  <si>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</si>
  <si>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</si>
  <si>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</si>
  <si>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</si>
  <si>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</si>
  <si>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</si>
  <si>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</si>
  <si>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</si>
  <si>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</si>
  <si>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</si>
  <si>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</si>
  <si>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</si>
  <si>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</si>
  <si>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</si>
  <si>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</si>
  <si>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</si>
  <si>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</si>
  <si>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</si>
  <si>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</si>
  <si>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</si>
  <si>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</si>
  <si>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</si>
  <si>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</si>
  <si>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</si>
  <si>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</si>
  <si>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</si>
  <si>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</si>
  <si>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</si>
  <si>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</si>
  <si>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</si>
  <si>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</si>
  <si>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</si>
  <si>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</si>
  <si>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</si>
  <si>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</si>
  <si>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</si>
  <si>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</si>
  <si>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</si>
  <si>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</si>
  <si>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</si>
  <si>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</si>
  <si>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</si>
  <si>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</si>
  <si>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</si>
  <si>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</si>
  <si>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</si>
  <si>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</si>
  <si>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</si>
  <si>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</si>
  <si>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</si>
  <si>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</si>
  <si>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</si>
  <si>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</si>
  <si>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</si>
  <si>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</si>
  <si>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</si>
  <si>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</si>
  <si>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</si>
  <si>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</si>
  <si>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</si>
  <si>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</si>
  <si>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</si>
  <si>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</si>
  <si>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</si>
  <si>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</si>
  <si>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</si>
  <si>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</si>
  <si>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</si>
  <si>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</si>
  <si>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</si>
  <si>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</si>
  <si>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</si>
  <si>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</si>
  <si>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</si>
  <si>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</si>
  <si>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</si>
  <si>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</si>
  <si>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</si>
  <si>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</si>
  <si>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</si>
  <si>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</si>
  <si>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</si>
  <si>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</si>
  <si>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</si>
  <si>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</si>
  <si>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</si>
  <si>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</si>
  <si>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</si>
  <si>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</si>
  <si>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</si>
  <si>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</si>
  <si>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</si>
  <si>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</si>
  <si>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</si>
  <si>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</si>
  <si>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</si>
  <si>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</si>
  <si>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</si>
  <si>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</si>
  <si>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</si>
  <si>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</si>
  <si>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</si>
  <si>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</si>
  <si>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</si>
  <si>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</si>
  <si>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</si>
  <si>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</si>
  <si>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</si>
  <si>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</si>
  <si>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</si>
  <si>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</si>
  <si>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</si>
  <si>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</si>
  <si>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</si>
  <si>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</si>
  <si>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</si>
  <si>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</si>
  <si>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</si>
  <si>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</si>
  <si>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</si>
  <si>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</si>
  <si>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</si>
  <si>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</si>
  <si>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</si>
  <si>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</si>
  <si>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</si>
  <si>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</si>
  <si>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</si>
  <si>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</si>
  <si>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</si>
  <si>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</si>
  <si>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</si>
  <si>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</si>
  <si>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</si>
  <si>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</si>
  <si>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</si>
  <si>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</si>
  <si>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</si>
  <si>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</si>
  <si>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</si>
  <si>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</si>
  <si>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</si>
  <si>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</si>
  <si>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</si>
  <si>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</si>
  <si>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</si>
  <si>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</si>
  <si>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</si>
  <si>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</si>
  <si>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</si>
  <si>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</si>
  <si>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</si>
  <si>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</si>
  <si>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</si>
  <si>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</si>
  <si>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</si>
  <si>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</si>
  <si>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</si>
  <si>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</si>
  <si>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</si>
  <si>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</si>
  <si>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</si>
  <si>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</si>
  <si>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</si>
  <si>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</si>
  <si>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</si>
  <si>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</si>
  <si>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</si>
  <si>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</si>
  <si>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</si>
  <si>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</si>
  <si>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</si>
  <si>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</si>
  <si>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</si>
  <si>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</si>
  <si>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</si>
  <si>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</si>
  <si>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</si>
  <si>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</si>
  <si>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</si>
  <si>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</si>
  <si>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</si>
  <si>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</si>
  <si>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</si>
  <si>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</si>
  <si>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</si>
  <si>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</si>
  <si>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</si>
  <si>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</si>
  <si>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</si>
  <si>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</si>
  <si>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</si>
  <si>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</si>
  <si>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</si>
  <si>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</si>
  <si>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</si>
  <si>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</si>
  <si>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</si>
  <si>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</si>
  <si>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</si>
  <si>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</si>
  <si>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</si>
  <si>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</si>
  <si>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</si>
  <si>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</si>
  <si>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</si>
  <si>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</si>
  <si>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</si>
  <si>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</si>
  <si>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</si>
  <si>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</si>
  <si>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</si>
  <si>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</si>
  <si>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</si>
  <si>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</si>
  <si>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</si>
  <si>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</si>
  <si>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</si>
  <si>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</si>
  <si>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</si>
  <si>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</si>
  <si>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</si>
  <si>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</si>
  <si>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</si>
  <si>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</si>
  <si>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</si>
  <si>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</si>
  <si>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</si>
  <si>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</si>
  <si>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</si>
  <si>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</si>
  <si>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</si>
  <si>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</si>
  <si>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</si>
  <si>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</si>
  <si>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</si>
  <si>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</si>
  <si>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</si>
  <si>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</si>
  <si>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</si>
  <si>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</si>
  <si>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</si>
  <si>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</si>
  <si>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</si>
  <si>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</si>
  <si>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</si>
  <si>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</si>
  <si>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</si>
  <si>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</si>
  <si>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</si>
  <si>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</si>
  <si>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</si>
  <si>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</si>
  <si>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</si>
  <si>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</si>
  <si>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</si>
  <si>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</si>
  <si>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</si>
  <si>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</si>
  <si>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</si>
  <si>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</si>
  <si>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</si>
  <si>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</si>
  <si>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</si>
  <si>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</si>
  <si>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</si>
  <si>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</si>
  <si>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</si>
  <si>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</si>
  <si>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</si>
  <si>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</si>
  <si>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</si>
  <si>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</si>
  <si>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</si>
  <si>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</si>
  <si>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</si>
  <si>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</si>
  <si>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</si>
  <si>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</si>
  <si>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</si>
  <si>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</si>
  <si>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</si>
  <si>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</si>
  <si>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</si>
  <si>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</si>
  <si>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</si>
  <si>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</si>
  <si>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</si>
  <si>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</si>
  <si>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</si>
  <si>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</si>
  <si>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</si>
  <si>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</si>
  <si>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</si>
  <si>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</si>
  <si>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</si>
  <si>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</si>
  <si>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</si>
  <si>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</si>
  <si>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</si>
  <si>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</si>
  <si>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</si>
  <si>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</si>
  <si>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</si>
  <si>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</si>
  <si>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</si>
  <si>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</si>
  <si>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</si>
  <si>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</si>
  <si>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</si>
  <si>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</si>
  <si>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</si>
  <si>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</si>
  <si>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</si>
  <si>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</si>
  <si>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</si>
  <si>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</si>
  <si>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</si>
  <si>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</si>
  <si>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</si>
  <si>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</si>
  <si>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</si>
  <si>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</si>
  <si>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</si>
  <si>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</si>
  <si>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</si>
  <si>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</si>
  <si>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</si>
  <si>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</si>
  <si>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</si>
  <si>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</si>
  <si>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</si>
  <si>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</si>
  <si>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</si>
  <si>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</si>
  <si>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</si>
  <si>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</si>
  <si>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</si>
  <si>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</si>
  <si>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</si>
  <si>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</si>
  <si>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</si>
  <si>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</si>
  <si>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</si>
  <si>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</si>
  <si>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</si>
  <si>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</si>
  <si>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</si>
  <si>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</si>
  <si>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</si>
  <si>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</si>
  <si>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</si>
  <si>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</si>
  <si>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</si>
  <si>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</si>
  <si>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</si>
  <si>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</si>
  <si>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</si>
  <si>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</si>
  <si>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</si>
  <si>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</si>
  <si>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</si>
  <si>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</si>
  <si>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</si>
  <si>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</si>
  <si>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</si>
  <si>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</si>
  <si>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</si>
  <si>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</si>
  <si>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</si>
  <si>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</si>
  <si>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</si>
  <si>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</si>
  <si>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</si>
  <si>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</si>
  <si>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</si>
  <si>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</si>
  <si>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</si>
  <si>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</si>
  <si>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</si>
  <si>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</si>
  <si>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</si>
  <si>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</si>
  <si>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</si>
  <si>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</si>
  <si>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</si>
  <si>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</si>
  <si>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</si>
  <si>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</si>
  <si>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</si>
  <si>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</si>
  <si>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</si>
  <si>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</si>
  <si>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</si>
  <si>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</si>
  <si>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</si>
  <si>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</si>
  <si>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</si>
  <si>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</si>
  <si>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</si>
  <si>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</si>
  <si>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</si>
  <si>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</si>
  <si>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</si>
  <si>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</si>
  <si>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</si>
  <si>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</si>
  <si>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</si>
  <si>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</si>
  <si>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</si>
  <si>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</si>
  <si>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</si>
  <si>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</si>
  <si>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</si>
  <si>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</si>
  <si>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</si>
  <si>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</si>
  <si>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</si>
  <si>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</si>
  <si>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</si>
  <si>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</si>
  <si>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</si>
  <si>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</si>
  <si>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</si>
  <si>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</si>
  <si>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</si>
  <si>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</si>
  <si>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</si>
  <si>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</si>
  <si>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</si>
  <si>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</si>
  <si>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</si>
  <si>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</si>
  <si>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</si>
  <si>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</si>
  <si>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</si>
  <si>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</si>
  <si>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</si>
  <si>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</si>
  <si>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</si>
  <si>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</si>
  <si>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</si>
  <si>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</si>
  <si>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</si>
  <si>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</si>
  <si>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</si>
  <si>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</si>
  <si>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</si>
  <si>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</si>
  <si>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</si>
  <si>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</si>
  <si>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</si>
  <si>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</si>
  <si>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</si>
  <si>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</si>
  <si>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</si>
  <si>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</si>
  <si>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</si>
  <si>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</si>
  <si>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</si>
  <si>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</si>
  <si>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</si>
  <si>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</si>
  <si>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</si>
  <si>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</si>
  <si>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</si>
  <si>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</si>
  <si>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</si>
  <si>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</si>
  <si>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</si>
  <si>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</si>
  <si>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</si>
  <si>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</si>
  <si>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</si>
  <si>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</si>
  <si>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</si>
  <si>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</si>
  <si>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</si>
  <si>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</si>
  <si>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</si>
  <si>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</si>
  <si>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</si>
  <si>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</si>
  <si>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</si>
  <si>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</si>
  <si>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</si>
  <si>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</si>
  <si>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</si>
  <si>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</si>
  <si>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</si>
  <si>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</si>
  <si>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</si>
  <si>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</si>
  <si>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</si>
  <si>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</si>
  <si>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</si>
  <si>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</si>
  <si>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</si>
  <si>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</si>
  <si>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</si>
  <si>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</si>
  <si>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</si>
  <si>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</si>
  <si>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</si>
  <si>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</si>
  <si>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</si>
  <si>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</si>
  <si>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</si>
  <si>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</si>
  <si>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</si>
  <si>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</si>
  <si>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</si>
  <si>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</si>
  <si>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</si>
  <si>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</si>
  <si>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</si>
  <si>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</si>
  <si>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</si>
  <si>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</si>
  <si>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</si>
  <si>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</si>
  <si>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</si>
  <si>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</si>
  <si>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</si>
  <si>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</si>
  <si>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</si>
  <si>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</si>
  <si>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</si>
  <si>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</si>
  <si>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</si>
  <si>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</si>
  <si>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</si>
  <si>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</si>
  <si>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</si>
  <si>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</si>
  <si>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</si>
  <si>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</si>
  <si>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</si>
  <si>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</si>
  <si>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</si>
  <si>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</si>
  <si>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</si>
  <si>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</si>
  <si>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</si>
  <si>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</si>
  <si>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</si>
  <si>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</si>
  <si>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</si>
  <si>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</si>
  <si>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</si>
  <si>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</si>
  <si>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</si>
  <si>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</si>
  <si>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</si>
  <si>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</si>
  <si>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</si>
  <si>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</si>
  <si>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</si>
  <si>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</si>
  <si>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</si>
  <si>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</si>
  <si>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</si>
  <si>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</si>
  <si>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</si>
  <si>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</si>
  <si>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</si>
  <si>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</si>
  <si>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</si>
  <si>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</si>
  <si>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</si>
  <si>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</si>
  <si>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</si>
  <si>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</si>
  <si>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</si>
  <si>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</si>
  <si>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</si>
  <si>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</si>
  <si>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</si>
  <si>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</si>
  <si>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</si>
  <si>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</si>
  <si>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</si>
  <si>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</si>
  <si>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</si>
  <si>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</si>
  <si>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</si>
  <si>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</si>
  <si>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</si>
  <si>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</si>
  <si>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</si>
  <si>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</si>
  <si>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</si>
  <si>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</si>
  <si>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</si>
  <si>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</si>
  <si>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</si>
  <si>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</si>
  <si>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</si>
  <si>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</si>
  <si>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</si>
  <si>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</si>
  <si>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</si>
  <si>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</si>
  <si>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</si>
  <si>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</si>
  <si>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</si>
  <si>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</si>
  <si>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</si>
  <si>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</si>
  <si>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</si>
  <si>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</si>
  <si>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</si>
  <si>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</si>
  <si>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</si>
  <si>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</si>
  <si>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</si>
  <si>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</si>
  <si>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</si>
  <si>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</si>
  <si>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</si>
  <si>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</si>
  <si>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</si>
  <si>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</si>
  <si>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</si>
  <si>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</si>
  <si>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</si>
  <si>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</si>
  <si>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</si>
  <si>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</si>
  <si>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</si>
  <si>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</si>
  <si>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</si>
  <si>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</si>
  <si>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</si>
  <si>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</si>
  <si>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</si>
  <si>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</si>
  <si>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</si>
  <si>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</si>
  <si>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</si>
  <si>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</si>
  <si>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</si>
  <si>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</si>
  <si>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</si>
  <si>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</si>
  <si>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</si>
  <si>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</si>
  <si>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</si>
  <si>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</si>
  <si>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</si>
  <si>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</si>
  <si>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</si>
  <si>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</si>
  <si>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</si>
  <si>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</si>
  <si>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</si>
  <si>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</si>
  <si>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</si>
  <si>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</si>
  <si>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</si>
  <si>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</si>
  <si>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</si>
  <si>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</si>
  <si>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</si>
  <si>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</si>
  <si>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</si>
  <si>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</si>
  <si>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</si>
  <si>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</si>
  <si>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</si>
  <si>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</si>
  <si>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</si>
  <si>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</si>
  <si>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</si>
  <si>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</si>
  <si>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</si>
  <si>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</si>
  <si>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</si>
  <si>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</si>
  <si>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</si>
  <si>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</si>
  <si>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</si>
  <si>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</si>
  <si>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</si>
  <si>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</si>
  <si>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</si>
  <si>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</si>
  <si>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</si>
  <si>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</si>
  <si>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</si>
  <si>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</si>
  <si>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</si>
  <si>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</si>
  <si>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</si>
  <si>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</si>
  <si>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</si>
  <si>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</si>
  <si>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</si>
  <si>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</si>
  <si>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</si>
  <si>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</si>
  <si>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</si>
  <si>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</si>
  <si>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</si>
  <si>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</si>
  <si>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</si>
  <si>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</si>
  <si>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</si>
  <si>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</si>
  <si>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</si>
  <si>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</si>
  <si>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</si>
  <si>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</si>
  <si>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</si>
  <si>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</si>
  <si>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</si>
  <si>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</si>
  <si>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</si>
  <si>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</si>
  <si>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</si>
  <si>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</si>
  <si>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</si>
  <si>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</si>
  <si>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</si>
  <si>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</si>
  <si>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</si>
  <si>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</si>
  <si>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</si>
  <si>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</si>
  <si>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</si>
  <si>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</si>
  <si>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</si>
  <si>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</si>
  <si>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</si>
  <si>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</si>
  <si>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</si>
  <si>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</si>
  <si>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</si>
  <si>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</si>
  <si>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</si>
  <si>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</si>
  <si>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</si>
  <si>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</si>
  <si>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</si>
  <si>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</si>
  <si>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</si>
  <si>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</si>
  <si>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</si>
  <si>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</si>
  <si>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</si>
  <si>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</si>
  <si>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</si>
  <si>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</si>
  <si>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</si>
  <si>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</si>
  <si>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</si>
  <si>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</si>
  <si>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</si>
  <si>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</si>
  <si>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</si>
  <si>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</si>
  <si>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</si>
  <si>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</si>
  <si>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</si>
  <si>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</si>
  <si>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</si>
  <si>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</si>
  <si>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</si>
  <si>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</si>
  <si>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</si>
  <si>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</si>
  <si>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</si>
  <si>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</si>
  <si>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</si>
  <si>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</si>
  <si>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</si>
  <si>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</si>
  <si>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</si>
  <si>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</si>
  <si>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</si>
  <si>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</si>
  <si>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</si>
  <si>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</si>
  <si>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</si>
  <si>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</si>
  <si>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</si>
  <si>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</si>
  <si>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</si>
  <si>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</si>
  <si>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</si>
  <si>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</si>
  <si>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</si>
  <si>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</si>
  <si>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</si>
  <si>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</si>
  <si>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</si>
  <si>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</si>
  <si>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</si>
  <si>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</si>
  <si>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</si>
  <si>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</si>
  <si>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</si>
  <si>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</si>
  <si>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</si>
  <si>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</si>
  <si>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</si>
  <si>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</si>
  <si>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</si>
  <si>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</si>
  <si>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</si>
  <si>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</si>
  <si>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</si>
  <si>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</si>
  <si>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</si>
  <si>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</si>
  <si>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</si>
  <si>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</si>
  <si>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</si>
  <si>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</si>
  <si>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</si>
  <si>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</si>
  <si>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</si>
  <si>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</si>
  <si>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</si>
  <si>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</si>
  <si>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</si>
  <si>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</si>
  <si>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</si>
  <si>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</si>
  <si>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</si>
  <si>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</si>
  <si>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</si>
  <si>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</si>
  <si>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</si>
  <si>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</si>
  <si>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</si>
  <si>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</si>
  <si>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</si>
  <si>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</si>
  <si>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</si>
  <si>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</si>
  <si>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</si>
  <si>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</si>
  <si>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</si>
  <si>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</si>
  <si>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</si>
  <si>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</si>
  <si>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</si>
  <si>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</si>
  <si>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</si>
  <si>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</si>
  <si>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</si>
  <si>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</si>
  <si>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</si>
  <si>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</si>
  <si>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</si>
  <si>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</si>
  <si>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</si>
  <si>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</si>
  <si>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</si>
  <si>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</si>
  <si>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</si>
  <si>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</si>
  <si>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</si>
  <si>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</si>
  <si>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</si>
  <si>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</si>
  <si>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</si>
  <si>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</si>
  <si>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</si>
  <si>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</si>
  <si>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</si>
  <si>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</si>
  <si>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</si>
  <si>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</si>
  <si>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</si>
  <si>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</si>
  <si>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</si>
  <si>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</si>
  <si>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</si>
  <si>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</si>
  <si>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</si>
  <si>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</si>
  <si>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</si>
  <si>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</si>
  <si>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</si>
  <si>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</si>
  <si>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</si>
  <si>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</si>
  <si>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</si>
  <si>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</si>
  <si>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</si>
  <si>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</si>
  <si>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</si>
  <si>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</si>
  <si>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</si>
  <si>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</si>
  <si>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</si>
  <si>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</si>
  <si>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</si>
  <si>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</si>
  <si>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</si>
  <si>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</si>
  <si>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</si>
  <si>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</si>
  <si>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</si>
  <si>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</si>
  <si>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</si>
  <si>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</si>
  <si>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</si>
  <si>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</si>
  <si>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</si>
  <si>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</si>
  <si>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</si>
  <si>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</si>
  <si>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</si>
  <si>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</si>
  <si>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</si>
  <si>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</si>
  <si>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</si>
  <si>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</si>
  <si>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</si>
  <si>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</si>
  <si>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</si>
  <si>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</si>
  <si>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</si>
  <si>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</si>
  <si>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</si>
  <si>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</si>
  <si>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</si>
  <si>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</si>
  <si>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</si>
  <si>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</si>
  <si>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</si>
  <si>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</si>
  <si>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</si>
  <si>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</si>
  <si>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</si>
  <si>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</si>
  <si>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</si>
  <si>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</si>
  <si>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</si>
  <si>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</si>
  <si>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</si>
  <si>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</si>
  <si>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</si>
  <si>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</si>
  <si>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</si>
  <si>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</si>
  <si>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</si>
  <si>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</si>
  <si>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</si>
  <si>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</si>
  <si>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</si>
  <si>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</si>
  <si>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</si>
  <si>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</si>
  <si>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</si>
  <si>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</si>
  <si>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</si>
  <si>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</si>
  <si>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</si>
  <si>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</si>
  <si>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</si>
  <si>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</si>
  <si>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</si>
  <si>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</si>
  <si>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</si>
  <si>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</si>
  <si>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</si>
  <si>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</si>
  <si>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</si>
  <si>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</si>
  <si>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</si>
  <si>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</si>
  <si>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</si>
  <si>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</si>
  <si>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</si>
  <si>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</si>
  <si>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</si>
  <si>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</si>
  <si>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</si>
  <si>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</si>
  <si>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</si>
  <si>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</si>
  <si>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</si>
  <si>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</si>
  <si>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</si>
  <si>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</si>
  <si>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</si>
  <si>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</si>
  <si>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</si>
  <si>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</si>
  <si>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</si>
  <si>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</si>
  <si>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</si>
  <si>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</si>
  <si>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</si>
  <si>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</si>
  <si>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</si>
  <si>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</si>
  <si>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</si>
  <si>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</si>
  <si>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</si>
  <si>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</si>
  <si>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</si>
  <si>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</si>
  <si>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</si>
  <si>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</si>
  <si>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</si>
  <si>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</si>
  <si>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</si>
  <si>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</si>
  <si>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</si>
  <si>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</si>
  <si>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</si>
  <si>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</si>
  <si>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</si>
  <si>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</si>
  <si>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</si>
  <si>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</si>
  <si>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</si>
  <si>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</si>
  <si>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</si>
  <si>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</si>
  <si>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</si>
  <si>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</si>
  <si>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</si>
  <si>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</si>
  <si>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</si>
  <si>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</si>
  <si>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</si>
  <si>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</si>
  <si>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</si>
  <si>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</si>
  <si>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</si>
  <si>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</si>
  <si>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</si>
  <si>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</si>
  <si>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</si>
  <si>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</si>
  <si>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</si>
  <si>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</si>
  <si>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</si>
  <si>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</si>
  <si>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</si>
  <si>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</si>
  <si>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</si>
  <si>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</si>
  <si>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</si>
  <si>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</si>
  <si>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</si>
  <si>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</si>
  <si>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</si>
  <si>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</si>
  <si>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</si>
  <si>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</si>
  <si>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</si>
  <si>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</si>
  <si>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</si>
  <si>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</si>
  <si>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</si>
  <si>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</si>
  <si>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</si>
  <si>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</si>
  <si>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</si>
  <si>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</si>
  <si>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</si>
  <si>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</si>
  <si>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</si>
  <si>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</si>
  <si>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</si>
  <si>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</si>
  <si>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</si>
  <si>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</si>
  <si>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</si>
  <si>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</si>
  <si>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</si>
  <si>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</si>
  <si>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</si>
  <si>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</si>
  <si>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</si>
  <si>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</si>
  <si>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</si>
  <si>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</si>
  <si>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</si>
  <si>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</si>
  <si>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</si>
  <si>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</si>
  <si>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</si>
  <si>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</si>
  <si>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</si>
  <si>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</si>
  <si>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</si>
  <si>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</si>
  <si>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</si>
  <si>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</si>
  <si>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</si>
  <si>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</si>
  <si>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</si>
  <si>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</si>
  <si>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</si>
  <si>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</si>
  <si>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</si>
  <si>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</si>
  <si>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</si>
  <si>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</si>
  <si>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</si>
  <si>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</si>
  <si>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</si>
  <si>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</si>
  <si>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</si>
  <si>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</si>
  <si>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</si>
  <si>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</si>
  <si>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</si>
  <si>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</si>
  <si>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</si>
  <si>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</si>
  <si>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</si>
  <si>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</si>
  <si>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</si>
  <si>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</si>
  <si>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</si>
  <si>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</si>
  <si>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</si>
  <si>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</si>
  <si>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</si>
  <si>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</si>
  <si>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</si>
  <si>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</si>
  <si>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</si>
  <si>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</si>
  <si>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</si>
  <si>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</si>
  <si>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</si>
  <si>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</si>
  <si>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</si>
  <si>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</si>
  <si>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</si>
  <si>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</si>
  <si>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</si>
  <si>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</si>
  <si>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</si>
  <si>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</si>
  <si>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</si>
  <si>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</si>
  <si>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</si>
  <si>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</si>
  <si>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</si>
  <si>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</si>
  <si>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</si>
  <si>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</si>
  <si>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</si>
  <si>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</si>
  <si>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</si>
  <si>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</si>
  <si>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</si>
  <si>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</si>
  <si>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</si>
  <si>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</si>
  <si>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</si>
  <si>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</si>
  <si>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</si>
  <si>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</si>
  <si>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</si>
  <si>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</si>
  <si>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</si>
  <si>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</si>
  <si>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</si>
  <si>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</si>
  <si>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</si>
  <si>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</si>
  <si>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</si>
  <si>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</si>
  <si>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</si>
  <si>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</si>
  <si>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</si>
  <si>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</si>
  <si>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</si>
  <si>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</si>
  <si>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</si>
  <si>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</si>
  <si>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</si>
  <si>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</si>
  <si>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</si>
  <si>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</si>
  <si>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</si>
  <si>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</si>
  <si>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</si>
  <si>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</si>
  <si>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</si>
  <si>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</si>
  <si>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</si>
  <si>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</si>
  <si>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</si>
  <si>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</si>
  <si>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</si>
  <si>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</si>
  <si>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</si>
  <si>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</si>
  <si>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</si>
  <si>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</si>
  <si>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</si>
  <si>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</si>
  <si>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</si>
  <si>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</si>
  <si>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</si>
  <si>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</si>
  <si>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</si>
  <si>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</si>
  <si>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</si>
  <si>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</si>
  <si>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</si>
  <si>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</si>
  <si>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</si>
  <si>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</si>
  <si>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</si>
  <si>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</si>
  <si>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</si>
  <si>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</si>
  <si>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</si>
  <si>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</si>
  <si>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</si>
  <si>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</si>
  <si>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</si>
  <si>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</si>
  <si>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</si>
  <si>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</si>
  <si>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</si>
  <si>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</si>
  <si>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</si>
  <si>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</si>
  <si>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</si>
  <si>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</si>
  <si>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</si>
  <si>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</si>
  <si>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</si>
  <si>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</si>
  <si>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</si>
  <si>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</si>
  <si>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</si>
  <si>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</si>
  <si>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</si>
  <si>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</si>
  <si>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</si>
  <si>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</si>
  <si>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</si>
  <si>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</si>
  <si>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</si>
  <si>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</si>
  <si>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</si>
  <si>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</si>
  <si>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</si>
  <si>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</si>
  <si>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</si>
  <si>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</si>
  <si>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</si>
  <si>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</si>
  <si>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</si>
  <si>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</si>
  <si>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</si>
  <si>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</si>
  <si>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</si>
  <si>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</si>
  <si>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</si>
  <si>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</si>
  <si>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</si>
  <si>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</si>
  <si>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</si>
  <si>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</si>
  <si>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</si>
  <si>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</si>
  <si>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</si>
  <si>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</si>
  <si>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</si>
  <si>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</si>
  <si>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</si>
  <si>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</si>
  <si>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</si>
  <si>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</si>
  <si>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</si>
  <si>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</si>
  <si>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</si>
  <si>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</si>
  <si>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</si>
  <si>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</si>
  <si>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</si>
  <si>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</si>
  <si>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</si>
  <si>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</si>
  <si>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</si>
  <si>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</si>
  <si>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</si>
  <si>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</si>
  <si>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</si>
  <si>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</si>
  <si>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</si>
  <si>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</si>
  <si>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</si>
  <si>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</si>
  <si>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</si>
  <si>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</si>
  <si>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</si>
  <si>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</si>
  <si>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</si>
  <si>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</si>
  <si>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</si>
  <si>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</si>
  <si>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</si>
  <si>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</si>
  <si>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</si>
  <si>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</si>
  <si>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</si>
  <si>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</si>
  <si>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</si>
  <si>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</si>
  <si>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</si>
  <si>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</si>
  <si>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</si>
  <si>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</si>
  <si>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</si>
  <si>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</si>
  <si>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</si>
  <si>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</si>
  <si>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</si>
  <si>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</si>
  <si>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</si>
  <si>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</si>
  <si>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</si>
  <si>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</si>
  <si>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</si>
  <si>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</si>
  <si>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</si>
  <si>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</si>
  <si>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</si>
  <si>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</si>
  <si>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</si>
  <si>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</si>
  <si>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</si>
  <si>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</si>
  <si>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</si>
  <si>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</si>
  <si>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</si>
  <si>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</si>
  <si>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</si>
  <si>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</si>
  <si>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</si>
  <si>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</si>
  <si>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</si>
  <si>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</si>
  <si>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</si>
  <si>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</si>
  <si>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</si>
  <si>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</si>
  <si>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</si>
  <si>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</si>
  <si>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</si>
  <si>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</si>
  <si>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</si>
  <si>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</si>
  <si>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</si>
  <si>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</si>
  <si>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</si>
  <si>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</si>
  <si>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</si>
  <si>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</si>
  <si>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</si>
  <si>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</si>
  <si>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</si>
  <si>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</si>
  <si>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</si>
  <si>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</si>
  <si>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</si>
  <si>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</si>
  <si>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</si>
  <si>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</si>
  <si>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</si>
  <si>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</si>
  <si>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</si>
  <si>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</si>
  <si>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</si>
  <si>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</si>
  <si>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</si>
  <si>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</si>
  <si>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</si>
  <si>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</si>
  <si>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</si>
  <si>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</si>
  <si>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</si>
  <si>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</si>
  <si>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</si>
  <si>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</si>
  <si>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</si>
  <si>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</si>
  <si>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</si>
  <si>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</si>
  <si>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</si>
  <si>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</si>
  <si>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</si>
  <si>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</si>
  <si>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</si>
  <si>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</si>
  <si>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</si>
  <si>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</si>
  <si>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</si>
  <si>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</si>
  <si>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</si>
  <si>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</si>
  <si>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</si>
  <si>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</si>
  <si>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</si>
  <si>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</si>
  <si>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</si>
  <si>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</si>
  <si>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</si>
  <si>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</si>
  <si>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</si>
  <si>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</si>
  <si>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</si>
  <si>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</si>
  <si>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</si>
  <si>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</si>
  <si>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</si>
  <si>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</si>
  <si>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</si>
  <si>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</si>
  <si>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</si>
  <si>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</si>
  <si>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</si>
  <si>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</si>
  <si>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</si>
  <si>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</si>
  <si>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</si>
  <si>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</si>
  <si>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</si>
  <si>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</si>
  <si>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</si>
  <si>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</si>
  <si>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</si>
  <si>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</si>
  <si>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</si>
  <si>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</si>
  <si>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</si>
  <si>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</si>
  <si>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</si>
  <si>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</si>
  <si>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</si>
  <si>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</si>
  <si>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</si>
  <si>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</si>
  <si>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</si>
  <si>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</si>
  <si>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</si>
  <si>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</si>
  <si>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</si>
  <si>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</si>
  <si>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</si>
  <si>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</si>
  <si>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</si>
  <si>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</si>
  <si>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</si>
  <si>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</si>
  <si>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</si>
  <si>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</si>
  <si>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</si>
  <si>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</si>
  <si>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</si>
  <si>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</si>
  <si>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</si>
  <si>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</si>
  <si>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</si>
  <si>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</si>
  <si>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</si>
  <si>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</si>
  <si>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</si>
  <si>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</si>
  <si>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</si>
  <si>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</si>
  <si>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</si>
  <si>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</si>
  <si>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</si>
  <si>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</si>
  <si>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</si>
  <si>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</si>
  <si>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</si>
  <si>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</si>
  <si>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</si>
  <si>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</si>
  <si>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</si>
  <si>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</si>
  <si>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</si>
  <si>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</si>
  <si>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</si>
  <si>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</si>
  <si>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</si>
  <si>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</si>
  <si>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</si>
  <si>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</si>
  <si>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</si>
  <si>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</si>
  <si>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</si>
  <si>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</si>
  <si>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</si>
  <si>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</si>
  <si>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</si>
  <si>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</si>
  <si>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</si>
  <si>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</si>
  <si>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</si>
  <si>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</si>
  <si>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</si>
  <si>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</si>
  <si>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</si>
  <si>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</si>
  <si>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</si>
  <si>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</si>
  <si>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</si>
  <si>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</si>
  <si>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</si>
  <si>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</si>
  <si>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</si>
  <si>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</si>
  <si>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</si>
  <si>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</si>
  <si>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</si>
  <si>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</si>
  <si>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</si>
  <si>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</si>
  <si>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</si>
  <si>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</si>
  <si>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</si>
  <si>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</si>
  <si>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</si>
  <si>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</si>
  <si>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</si>
  <si>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</si>
  <si>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</si>
  <si>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</si>
  <si>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</si>
  <si>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</si>
  <si>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</si>
  <si>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</si>
  <si>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</si>
  <si>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</si>
  <si>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</si>
  <si>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</si>
  <si>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</si>
  <si>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</si>
  <si>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</si>
  <si>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</si>
  <si>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</si>
  <si>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</si>
  <si>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</si>
  <si>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</si>
  <si>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</si>
  <si>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</si>
  <si>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</si>
  <si>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</si>
  <si>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</si>
  <si>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</si>
  <si>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</si>
  <si>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</si>
  <si>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</si>
  <si>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</si>
  <si>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</si>
  <si>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</si>
  <si>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</si>
  <si>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</si>
  <si>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</si>
  <si>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</si>
  <si>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</si>
  <si>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</si>
  <si>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</si>
  <si>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</si>
  <si>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</si>
  <si>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</si>
  <si>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</si>
  <si>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</si>
  <si>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</si>
  <si>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</si>
  <si>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</si>
  <si>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</si>
  <si>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</si>
  <si>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</si>
  <si>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</si>
  <si>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</si>
  <si>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</si>
  <si>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</si>
  <si>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</si>
  <si>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</si>
  <si>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</si>
  <si>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</si>
  <si>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</si>
  <si>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</si>
  <si>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</si>
  <si>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</si>
  <si>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</si>
  <si>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</si>
  <si>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</si>
  <si>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</si>
  <si>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</si>
  <si>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</si>
  <si>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</si>
  <si>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</si>
  <si>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</si>
  <si>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</si>
  <si>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</si>
  <si>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</si>
  <si>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</si>
  <si>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</si>
  <si>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</si>
  <si>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</si>
  <si>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</si>
  <si>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</si>
  <si>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</si>
  <si>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</si>
  <si>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</si>
  <si>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</si>
  <si>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</si>
  <si>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</si>
  <si>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</si>
  <si>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</si>
  <si>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</si>
  <si>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</si>
  <si>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</si>
  <si>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</si>
  <si>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</si>
  <si>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</si>
  <si>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</si>
  <si>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</si>
  <si>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</si>
  <si>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</si>
  <si>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</si>
  <si>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</si>
  <si>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</si>
  <si>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</si>
  <si>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</si>
  <si>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</si>
  <si>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</si>
  <si>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</si>
  <si>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</si>
  <si>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</si>
  <si>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</si>
  <si>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</si>
  <si>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</si>
  <si>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</si>
  <si>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</si>
  <si>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</si>
  <si>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</si>
  <si>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</si>
  <si>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</si>
  <si>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</si>
  <si>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</si>
  <si>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</si>
  <si>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</si>
  <si>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</si>
  <si>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</si>
  <si>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</si>
  <si>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</si>
  <si>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</si>
  <si>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</si>
  <si>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</si>
  <si>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</si>
  <si>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</si>
  <si>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</si>
  <si>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</si>
  <si>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</si>
  <si>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</si>
  <si>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</si>
  <si>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</si>
  <si>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</si>
  <si>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</si>
  <si>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</si>
  <si>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</si>
  <si>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</si>
  <si>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</si>
  <si>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</si>
  <si>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</si>
  <si>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</si>
  <si>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</si>
  <si>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</si>
  <si>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</si>
  <si>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</si>
  <si>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</si>
  <si>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</si>
  <si>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</si>
  <si>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</si>
  <si>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</si>
  <si>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</si>
  <si>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</si>
  <si>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</si>
  <si>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</si>
  <si>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</si>
  <si>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</si>
  <si>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</si>
  <si>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</si>
  <si>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</si>
  <si>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</si>
  <si>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</si>
  <si>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</si>
  <si>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</si>
  <si>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</si>
  <si>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</si>
  <si>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</si>
  <si>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</si>
  <si>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</si>
  <si>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</si>
  <si>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</si>
  <si>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</si>
  <si>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</si>
  <si>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</si>
  <si>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</si>
  <si>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</si>
  <si>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</si>
  <si>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</si>
  <si>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</si>
  <si>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</si>
  <si>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</si>
  <si>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</si>
  <si>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</si>
  <si>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</si>
  <si>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</si>
  <si>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</si>
  <si>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</si>
  <si>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</si>
  <si>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</si>
  <si>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</si>
  <si>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</si>
  <si>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</si>
  <si>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</si>
  <si>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</si>
  <si>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</si>
  <si>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</si>
  <si>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</si>
  <si>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</si>
  <si>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</si>
  <si>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</si>
  <si>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</si>
  <si>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</si>
  <si>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</si>
  <si>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</si>
  <si>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</si>
  <si>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</si>
  <si>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</si>
  <si>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</si>
  <si>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</si>
  <si>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</si>
  <si>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</si>
  <si>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</si>
  <si>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</si>
  <si>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</si>
  <si>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</si>
  <si>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</si>
  <si>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</si>
  <si>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</si>
  <si>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</si>
  <si>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</si>
  <si>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</si>
  <si>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</si>
  <si>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</si>
  <si>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</si>
  <si>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</si>
  <si>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</si>
  <si>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</si>
  <si>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</si>
  <si>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</si>
  <si>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</si>
  <si>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</si>
  <si>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</si>
  <si>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</si>
  <si>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</si>
  <si>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</si>
  <si>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</si>
  <si>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</si>
  <si>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</si>
  <si>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</si>
  <si>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</si>
  <si>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</si>
  <si>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</si>
  <si>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</si>
  <si>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</si>
  <si>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</si>
  <si>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</si>
  <si>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</si>
  <si>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</si>
  <si>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</si>
  <si>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</si>
  <si>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</si>
  <si>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</si>
  <si>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</si>
  <si>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</si>
  <si>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</si>
  <si>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</si>
  <si>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</si>
  <si>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</si>
  <si>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</si>
  <si>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</si>
  <si>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</si>
  <si>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</si>
  <si>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</si>
  <si>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</si>
  <si>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</si>
  <si>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</si>
  <si>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</si>
  <si>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</si>
  <si>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</si>
  <si>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</si>
  <si>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</si>
  <si>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</si>
  <si>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</si>
  <si>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</si>
  <si>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</si>
  <si>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</si>
  <si>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</si>
  <si>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</si>
  <si>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</si>
  <si>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</si>
  <si>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</si>
  <si>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</si>
  <si>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</si>
  <si>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</si>
  <si>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</si>
  <si>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</si>
  <si>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</si>
  <si>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</si>
  <si>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</si>
  <si>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</si>
  <si>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</si>
  <si>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</si>
  <si>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</si>
  <si>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</si>
  <si>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</si>
  <si>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</si>
  <si>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</si>
  <si>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</si>
  <si>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</si>
  <si>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</si>
  <si>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</si>
  <si>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</si>
  <si>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</si>
  <si>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</si>
  <si>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</si>
  <si>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</si>
  <si>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</si>
  <si>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</si>
  <si>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</si>
  <si>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</si>
  <si>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</si>
  <si>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</si>
  <si>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</si>
  <si>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</si>
  <si>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</si>
  <si>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</si>
  <si>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</si>
  <si>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</si>
  <si>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</si>
  <si>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</si>
  <si>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</si>
  <si>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</si>
  <si>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</si>
  <si>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</si>
  <si>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</si>
  <si>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</si>
  <si>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</si>
  <si>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</si>
  <si>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</si>
  <si>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</si>
  <si>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</si>
  <si>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</si>
  <si>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</si>
  <si>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</si>
  <si>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</si>
  <si>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</si>
  <si>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</si>
  <si>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</si>
  <si>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</si>
  <si>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</si>
  <si>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</si>
  <si>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</si>
  <si>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</si>
  <si>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</si>
  <si>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</si>
  <si>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</si>
  <si>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</si>
  <si>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</si>
  <si>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</si>
  <si>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</si>
  <si>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</si>
  <si>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</si>
  <si>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</si>
  <si>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</si>
  <si>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</si>
  <si>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</si>
  <si>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</si>
  <si>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</si>
  <si>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</si>
  <si>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</si>
  <si>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</si>
  <si>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</si>
  <si>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</si>
  <si>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</si>
  <si>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</si>
  <si>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</si>
  <si>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</si>
  <si>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</si>
  <si>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</si>
  <si>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</si>
  <si>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</si>
  <si>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</si>
  <si>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</si>
  <si>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</si>
  <si>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</si>
  <si>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</si>
  <si>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</si>
  <si>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</si>
  <si>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</si>
  <si>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</si>
  <si>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</si>
  <si>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</si>
  <si>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</si>
  <si>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</si>
  <si>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</si>
  <si>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</si>
  <si>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</si>
  <si>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</si>
  <si>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</si>
  <si>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</si>
  <si>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</si>
  <si>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</si>
  <si>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</si>
  <si>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</si>
  <si>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</si>
  <si>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</si>
  <si>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</si>
  <si>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</si>
  <si>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</si>
  <si>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</si>
  <si>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</si>
  <si>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</si>
  <si>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</si>
  <si>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</si>
  <si>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</si>
  <si>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</si>
  <si>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</si>
  <si>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</si>
  <si>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</si>
  <si>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</si>
  <si>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</si>
  <si>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</si>
  <si>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</si>
  <si>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</si>
  <si>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</si>
  <si>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</si>
  <si>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</si>
  <si>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</si>
  <si>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</si>
  <si>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</si>
  <si>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</si>
  <si>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</si>
  <si>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</si>
  <si>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</si>
  <si>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</si>
  <si>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</si>
  <si>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</si>
  <si>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</si>
  <si>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</si>
  <si>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</si>
  <si>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</si>
  <si>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</si>
  <si>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</si>
  <si>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</si>
  <si>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</si>
  <si>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</si>
  <si>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</si>
  <si>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</si>
  <si>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</si>
  <si>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</si>
  <si>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</si>
  <si>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</si>
  <si>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</si>
  <si>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</si>
  <si>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</si>
  <si>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</si>
  <si>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</si>
  <si>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</si>
  <si>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</si>
  <si>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</si>
  <si>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</si>
  <si>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</si>
  <si>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</si>
  <si>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</si>
  <si>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</si>
  <si>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</si>
  <si>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</si>
  <si>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</si>
  <si>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</si>
  <si>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</si>
  <si>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</si>
  <si>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</si>
  <si>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</si>
  <si>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</si>
  <si>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</si>
  <si>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</si>
  <si>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</si>
  <si>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</si>
  <si>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</si>
  <si>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</si>
  <si>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</si>
  <si>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</si>
  <si>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</si>
  <si>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</si>
  <si>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</si>
  <si>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</si>
  <si>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</si>
  <si>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</si>
  <si>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</si>
  <si>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</si>
  <si>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</si>
  <si>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</si>
  <si>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</si>
  <si>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</si>
  <si>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</si>
  <si>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</si>
  <si>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</si>
  <si>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</si>
  <si>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</si>
  <si>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</si>
  <si>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</si>
  <si>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</si>
  <si>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</si>
  <si>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</si>
  <si>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</si>
  <si>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</si>
  <si>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</si>
  <si>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</si>
  <si>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</si>
  <si>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</si>
  <si>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</si>
  <si>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</si>
  <si>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</si>
  <si>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</si>
  <si>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</si>
  <si>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</si>
  <si>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</si>
  <si>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</si>
  <si>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</si>
  <si>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</si>
  <si>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</si>
  <si>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</si>
  <si>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</si>
  <si>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</si>
  <si>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</si>
  <si>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</si>
  <si>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</si>
  <si>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</si>
  <si>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</si>
  <si>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</si>
  <si>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</si>
  <si>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</si>
  <si>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</si>
  <si>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</si>
  <si>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</si>
  <si>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</si>
  <si>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</si>
  <si>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</si>
  <si>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</si>
  <si>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</si>
  <si>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</si>
  <si>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</si>
  <si>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</si>
  <si>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</si>
  <si>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</si>
  <si>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</si>
  <si>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</si>
  <si>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</si>
  <si>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</si>
  <si>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</si>
  <si>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</si>
  <si>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</si>
  <si>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</si>
  <si>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</si>
  <si>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</si>
  <si>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</si>
  <si>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</si>
  <si>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</si>
  <si>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</si>
  <si>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</si>
  <si>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</si>
  <si>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</si>
  <si>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</si>
  <si>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</si>
  <si>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</si>
  <si>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</si>
  <si>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</si>
  <si>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</si>
  <si>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</si>
  <si>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</si>
  <si>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</si>
  <si>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</si>
  <si>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</si>
  <si>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</si>
  <si>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</si>
  <si>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</si>
  <si>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</si>
  <si>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</si>
  <si>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</si>
  <si>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</si>
  <si>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</si>
  <si>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</si>
  <si>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</si>
  <si>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</si>
  <si>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</si>
  <si>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</si>
  <si>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</si>
  <si>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</si>
  <si>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</si>
  <si>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</si>
  <si>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</si>
  <si>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</si>
  <si>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</si>
  <si>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</si>
  <si>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</si>
  <si>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</si>
  <si>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</si>
  <si>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</si>
  <si>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</si>
  <si>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</si>
  <si>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</si>
  <si>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</si>
  <si>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</si>
  <si>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</si>
  <si>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</si>
  <si>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</si>
  <si>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</si>
  <si>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</si>
  <si>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</si>
  <si>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</si>
  <si>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</si>
  <si>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</si>
  <si>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</si>
  <si>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</si>
  <si>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</si>
  <si>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</si>
  <si>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</si>
  <si>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</si>
  <si>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</si>
  <si>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</si>
  <si>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</si>
  <si>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</si>
  <si>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</si>
  <si>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</si>
  <si>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</si>
  <si>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</si>
  <si>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</si>
  <si>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</si>
  <si>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</si>
  <si>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</si>
  <si>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</si>
  <si>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</si>
  <si>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</si>
  <si>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</si>
  <si>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</si>
  <si>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</si>
  <si>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</si>
  <si>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</si>
  <si>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</si>
  <si>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</si>
  <si>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</si>
  <si>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</si>
  <si>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</si>
  <si>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</si>
  <si>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</si>
  <si>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</si>
  <si>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</si>
  <si>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</si>
  <si>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</si>
  <si>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</si>
  <si>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</si>
  <si>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</si>
  <si>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</si>
  <si>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</si>
  <si>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</si>
  <si>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</si>
  <si>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</si>
  <si>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</si>
  <si>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</si>
  <si>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</si>
  <si>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</si>
  <si>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</si>
  <si>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</si>
  <si>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</si>
  <si>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</si>
  <si>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</si>
  <si>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</si>
  <si>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</si>
  <si>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</si>
  <si>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</si>
  <si>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</si>
  <si>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</si>
  <si>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</si>
  <si>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</si>
  <si>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</si>
  <si>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</si>
  <si>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</si>
  <si>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</si>
  <si>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</si>
  <si>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</si>
  <si>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</si>
  <si>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</si>
  <si>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</si>
  <si>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</si>
  <si>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</si>
  <si>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</si>
  <si>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</si>
  <si>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</si>
  <si>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</si>
  <si>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</si>
  <si>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</si>
  <si>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</si>
  <si>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</si>
  <si>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</si>
  <si>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</si>
  <si>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</si>
  <si>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</si>
  <si>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</si>
  <si>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</si>
  <si>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</si>
  <si>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</si>
  <si>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</si>
  <si>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</si>
  <si>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</si>
  <si>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</si>
  <si>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</si>
  <si>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</si>
  <si>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</si>
  <si>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</si>
  <si>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</si>
  <si>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</si>
  <si>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</si>
  <si>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</si>
  <si>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</si>
  <si>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</si>
  <si>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</si>
  <si>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</si>
  <si>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</si>
  <si>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</si>
  <si>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</si>
  <si>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</si>
  <si>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</si>
  <si>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</si>
  <si>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</si>
  <si>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</si>
  <si>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</si>
  <si>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</si>
  <si>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</si>
  <si>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</si>
  <si>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</si>
  <si>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</si>
  <si>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</si>
  <si>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</si>
  <si>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</si>
  <si>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</si>
  <si>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</si>
  <si>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</si>
  <si>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</si>
  <si>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</si>
  <si>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</si>
  <si>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</si>
  <si>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</si>
  <si>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</si>
  <si>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</si>
  <si>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</si>
  <si>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</si>
  <si>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</si>
  <si>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</si>
  <si>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</si>
  <si>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</si>
  <si>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</si>
  <si>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</si>
  <si>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</si>
  <si>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</si>
  <si>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</si>
  <si>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</si>
  <si>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</si>
  <si>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</si>
  <si>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</si>
  <si>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</si>
  <si>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</si>
  <si>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</si>
  <si>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</si>
  <si>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</si>
  <si>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</si>
  <si>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</si>
  <si>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</si>
  <si>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</si>
  <si>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</si>
  <si>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</si>
  <si>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</si>
  <si>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</si>
  <si>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</si>
  <si>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</si>
  <si>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</si>
  <si>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</si>
  <si>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</si>
  <si>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</si>
  <si>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</si>
  <si>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</si>
  <si>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</si>
  <si>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</si>
  <si>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</si>
  <si>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</si>
  <si>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</si>
  <si>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</si>
  <si>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</si>
  <si>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</si>
  <si>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</si>
  <si>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</si>
  <si>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</si>
  <si>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</si>
  <si>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</si>
  <si>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</si>
  <si>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</si>
  <si>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</si>
  <si>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</si>
  <si>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</si>
  <si>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</si>
  <si>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</si>
  <si>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</si>
  <si>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</si>
  <si>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</si>
  <si>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</si>
  <si>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</si>
  <si>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</si>
  <si>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</si>
  <si>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</si>
  <si>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</si>
  <si>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</si>
  <si>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</si>
  <si>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</si>
  <si>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</si>
  <si>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</si>
  <si>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</si>
  <si>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</si>
  <si>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</si>
  <si>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</si>
  <si>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</si>
  <si>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</si>
  <si>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</si>
  <si>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</si>
  <si>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</si>
  <si>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</si>
  <si>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</si>
  <si>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</si>
  <si>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</si>
  <si>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</si>
  <si>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</si>
  <si>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</si>
  <si>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</si>
  <si>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</si>
  <si>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</si>
  <si>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</si>
  <si>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</si>
  <si>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</si>
  <si>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</si>
  <si>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</si>
  <si>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</si>
  <si>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</si>
  <si>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</si>
  <si>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</si>
  <si>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</si>
  <si>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</si>
  <si>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</si>
  <si>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</si>
  <si>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</si>
  <si>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</si>
  <si>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</si>
  <si>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</si>
  <si>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</si>
  <si>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</si>
  <si>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</si>
  <si>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</si>
  <si>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</si>
  <si>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</si>
  <si>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</si>
  <si>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</si>
  <si>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</si>
  <si>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</si>
  <si>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</si>
  <si>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</si>
  <si>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</si>
  <si>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</si>
  <si>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</si>
  <si>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</si>
  <si>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</si>
  <si>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</si>
  <si>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</si>
  <si>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</si>
  <si>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</si>
  <si>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</si>
  <si>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</si>
  <si>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</si>
  <si>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</si>
  <si>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</si>
  <si>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</si>
  <si>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</si>
  <si>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</si>
  <si>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</si>
  <si>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</si>
  <si>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</si>
  <si>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</si>
  <si>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</si>
  <si>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</si>
  <si>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</si>
  <si>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</si>
  <si>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</si>
  <si>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</si>
  <si>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</si>
  <si>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</si>
  <si>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</si>
  <si>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</si>
  <si>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</si>
  <si>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</si>
  <si>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</si>
  <si>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</si>
  <si>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</si>
  <si>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</si>
  <si>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</si>
  <si>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</si>
  <si>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</si>
  <si>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</si>
  <si>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</si>
  <si>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</si>
  <si>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</si>
  <si>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</si>
  <si>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</si>
  <si>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</si>
  <si>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</si>
  <si>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</si>
  <si>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</si>
  <si>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</si>
  <si>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</si>
  <si>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</si>
  <si>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</si>
  <si>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</si>
  <si>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</si>
  <si>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</si>
  <si>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</si>
  <si>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</si>
  <si>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</si>
  <si>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</si>
  <si>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</si>
  <si>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</si>
  <si>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</si>
  <si>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</si>
  <si>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</si>
  <si>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</si>
  <si>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</si>
  <si>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</si>
  <si>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</si>
  <si>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</si>
  <si>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</si>
  <si>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</si>
  <si>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</si>
  <si>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</si>
  <si>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</si>
  <si>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</si>
  <si>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</si>
  <si>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</si>
  <si>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</si>
  <si>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</si>
  <si>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</si>
  <si>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</si>
  <si>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</si>
  <si>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</si>
  <si>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</si>
  <si>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</si>
  <si>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</si>
  <si>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</si>
  <si>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</si>
  <si>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</si>
  <si>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</si>
  <si>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</si>
  <si>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</si>
  <si>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</si>
  <si>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</si>
  <si>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</si>
  <si>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</si>
  <si>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</si>
  <si>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</si>
  <si>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</si>
  <si>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</si>
  <si>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</si>
  <si>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</si>
  <si>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</si>
  <si>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</si>
  <si>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</si>
  <si>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</si>
  <si>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</si>
  <si>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</si>
  <si>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</si>
  <si>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</si>
  <si>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</si>
  <si>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</si>
  <si>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</si>
  <si>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</si>
  <si>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</si>
  <si>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</si>
  <si>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</si>
  <si>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</si>
  <si>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</si>
  <si>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</si>
  <si>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</si>
  <si>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</si>
  <si>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</si>
  <si>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</si>
  <si>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</si>
  <si>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</si>
  <si>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</si>
  <si>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</si>
  <si>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</si>
  <si>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</si>
  <si>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</si>
  <si>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</si>
  <si>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</si>
  <si>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</si>
  <si>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</si>
  <si>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</si>
  <si>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</si>
  <si>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</si>
  <si>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</si>
  <si>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</si>
  <si>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</si>
  <si>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</si>
  <si>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</si>
  <si>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</si>
  <si>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</si>
  <si>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</si>
  <si>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</si>
  <si>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</si>
  <si>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</si>
  <si>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</si>
  <si>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</si>
  <si>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</si>
  <si>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</si>
  <si>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</si>
  <si>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</si>
  <si>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</si>
  <si>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</si>
  <si>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</si>
  <si>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</si>
  <si>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</si>
  <si>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</si>
  <si>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</si>
  <si>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</si>
  <si>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</si>
  <si>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</si>
  <si>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</si>
  <si>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</si>
  <si>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</si>
  <si>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</si>
  <si>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</si>
  <si>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</si>
  <si>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</si>
  <si>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</si>
  <si>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</si>
  <si>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</si>
  <si>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</si>
  <si>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</si>
  <si>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</si>
  <si>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</si>
  <si>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</si>
  <si>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</si>
  <si>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</si>
  <si>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</si>
  <si>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</si>
  <si>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</si>
  <si>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</si>
  <si>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</si>
  <si>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</si>
  <si>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</si>
  <si>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</si>
  <si>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</si>
  <si>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</si>
  <si>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</si>
  <si>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</si>
  <si>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</si>
  <si>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</si>
  <si>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</si>
  <si>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</si>
  <si>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</si>
  <si>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</si>
  <si>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</si>
  <si>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</si>
  <si>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</si>
  <si>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</si>
  <si>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</si>
  <si>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</si>
  <si>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</si>
  <si>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</si>
  <si>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</si>
  <si>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</si>
  <si>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</si>
  <si>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</si>
  <si>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</si>
  <si>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</si>
  <si>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</si>
  <si>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</si>
  <si>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</si>
  <si>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</si>
  <si>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</si>
  <si>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</si>
  <si>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</si>
  <si>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</si>
  <si>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</si>
  <si>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</si>
  <si>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</si>
  <si>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</si>
  <si>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</si>
  <si>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</si>
  <si>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</si>
  <si>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</si>
  <si>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</si>
  <si>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</si>
  <si>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</si>
  <si>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</si>
  <si>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</si>
  <si>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</si>
  <si>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</si>
  <si>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</si>
  <si>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</si>
  <si>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</si>
  <si>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</si>
  <si>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</si>
  <si>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</si>
  <si>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</si>
  <si>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</si>
  <si>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</si>
  <si>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</si>
  <si>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</si>
  <si>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</si>
  <si>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</si>
  <si>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</si>
  <si>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</si>
  <si>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</si>
  <si>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</si>
  <si>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</si>
  <si>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</si>
  <si>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</si>
  <si>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</si>
  <si>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</si>
  <si>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</si>
  <si>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</si>
  <si>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</si>
  <si>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</si>
  <si>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</si>
  <si>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</si>
  <si>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</si>
  <si>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</si>
  <si>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</si>
  <si>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</si>
  <si>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</si>
  <si>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</si>
  <si>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</si>
  <si>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</si>
  <si>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</si>
  <si>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</si>
  <si>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</si>
  <si>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</si>
  <si>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</si>
  <si>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</si>
  <si>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</si>
  <si>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</si>
  <si>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</si>
  <si>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</si>
  <si>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</si>
  <si>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</si>
  <si>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</si>
  <si>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</si>
  <si>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</si>
  <si>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</si>
  <si>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</si>
  <si>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</si>
  <si>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</si>
  <si>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</si>
  <si>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</si>
  <si>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</si>
  <si>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</si>
  <si>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</si>
  <si>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</si>
  <si>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</si>
  <si>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</si>
  <si>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</si>
  <si>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</si>
  <si>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</si>
  <si>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</si>
  <si>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</si>
  <si>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</si>
  <si>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</si>
  <si>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</si>
  <si>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</si>
  <si>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</si>
  <si>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</si>
  <si>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</si>
  <si>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</si>
  <si>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</si>
  <si>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</si>
  <si>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</si>
  <si>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</si>
  <si>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</si>
  <si>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</si>
  <si>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</si>
  <si>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</si>
  <si>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</si>
  <si>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</si>
  <si>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</si>
  <si>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</si>
  <si>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</si>
  <si>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</si>
  <si>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</si>
  <si>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</si>
  <si>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</si>
  <si>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</si>
  <si>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</si>
  <si>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</si>
  <si>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</si>
  <si>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</si>
  <si>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</si>
  <si>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</si>
  <si>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</si>
  <si>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</si>
  <si>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</si>
  <si>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</si>
  <si>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</si>
  <si>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</si>
  <si>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</si>
  <si>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</si>
  <si>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</si>
  <si>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</si>
  <si>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</si>
  <si>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</si>
  <si>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</si>
  <si>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</si>
  <si>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</si>
  <si>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</si>
  <si>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</si>
  <si>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</si>
  <si>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</si>
  <si>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</si>
  <si>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</si>
  <si>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</si>
  <si>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</si>
  <si>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</si>
  <si>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</si>
  <si>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</si>
  <si>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</si>
  <si>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</si>
  <si>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</si>
  <si>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</si>
  <si>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</si>
  <si>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</si>
  <si>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</si>
  <si>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</si>
  <si>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</si>
  <si>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</si>
  <si>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</si>
  <si>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</si>
  <si>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</si>
  <si>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</si>
  <si>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</si>
  <si>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</si>
  <si>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</si>
  <si>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</si>
  <si>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</si>
  <si>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</si>
  <si>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</si>
  <si>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</si>
  <si>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</si>
  <si>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</si>
  <si>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</si>
  <si>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</si>
  <si>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</si>
  <si>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</si>
  <si>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</si>
  <si>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</si>
  <si>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</si>
  <si>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</si>
  <si>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</si>
  <si>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</si>
  <si>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</si>
  <si>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</si>
  <si>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</si>
  <si>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</si>
  <si>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</si>
  <si>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</si>
  <si>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</si>
  <si>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</si>
  <si>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</si>
  <si>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</si>
  <si>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</si>
  <si>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</si>
  <si>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</si>
  <si>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</si>
  <si>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</si>
  <si>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</si>
  <si>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</si>
  <si>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</si>
  <si>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</si>
  <si>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</si>
  <si>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</si>
  <si>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</si>
  <si>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</si>
  <si>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</si>
  <si>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</si>
  <si>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</si>
  <si>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</si>
  <si>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</si>
  <si>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</si>
  <si>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</si>
  <si>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</si>
  <si>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</si>
  <si>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</si>
  <si>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</si>
  <si>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</si>
  <si>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</si>
  <si>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</si>
  <si>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</si>
  <si>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</si>
  <si>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</si>
  <si>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</si>
  <si>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</si>
  <si>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</si>
  <si>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</si>
  <si>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</si>
  <si>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</si>
  <si>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</si>
  <si>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</si>
  <si>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</si>
  <si>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</si>
  <si>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</si>
  <si>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</si>
  <si>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</si>
  <si>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</si>
  <si>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</si>
  <si>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</si>
  <si>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</si>
  <si>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</si>
  <si>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</si>
  <si>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</si>
  <si>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</si>
  <si>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</si>
  <si>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</si>
  <si>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</si>
  <si>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</si>
  <si>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</si>
  <si>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</si>
  <si>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</si>
  <si>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</si>
  <si>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</si>
  <si>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</si>
  <si>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</si>
  <si>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</si>
  <si>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</si>
  <si>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</si>
  <si>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</si>
  <si>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</si>
  <si>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</si>
  <si>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</si>
  <si>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</si>
  <si>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</si>
  <si>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</si>
  <si>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</si>
  <si>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</si>
  <si>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</si>
  <si>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</si>
  <si>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</si>
  <si>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</si>
  <si>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</si>
  <si>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</si>
  <si>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</si>
  <si>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</si>
  <si>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</si>
  <si>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</si>
  <si>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</si>
  <si>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</si>
  <si>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</si>
  <si>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</si>
  <si>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</si>
  <si>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</si>
  <si>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</si>
  <si>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</si>
  <si>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</si>
  <si>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</si>
  <si>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</si>
  <si>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</si>
  <si>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</si>
  <si>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</si>
  <si>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</si>
  <si>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</si>
  <si>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</si>
  <si>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</si>
  <si>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</si>
  <si>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</si>
  <si>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</si>
  <si>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</si>
  <si>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</si>
  <si>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</si>
  <si>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</si>
  <si>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</si>
  <si>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</si>
  <si>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</si>
  <si>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</si>
  <si>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</si>
  <si>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</si>
  <si>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</si>
  <si>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</si>
  <si>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</si>
  <si>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</si>
  <si>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</si>
  <si>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</si>
  <si>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</si>
  <si>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</si>
  <si>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</si>
  <si>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</si>
  <si>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</si>
  <si>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</si>
  <si>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</si>
  <si>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</si>
  <si>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</si>
  <si>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</si>
  <si>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</si>
  <si>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</si>
  <si>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</si>
  <si>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</si>
  <si>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</si>
  <si>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</si>
  <si>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</si>
  <si>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</si>
  <si>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</si>
  <si>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</si>
  <si>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</si>
  <si>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</si>
  <si>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</si>
  <si>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</si>
  <si>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</si>
  <si>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</si>
  <si>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</si>
  <si>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</si>
  <si>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</si>
  <si>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</si>
  <si>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</si>
  <si>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</si>
  <si>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</si>
  <si>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</si>
  <si>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</si>
  <si>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</si>
  <si>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</si>
  <si>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</si>
  <si>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</si>
  <si>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</si>
  <si>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</si>
  <si>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</si>
  <si>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</si>
  <si>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</si>
  <si>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</si>
  <si>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</si>
  <si>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</si>
  <si>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</si>
  <si>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</si>
  <si>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</si>
  <si>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</si>
  <si>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</si>
  <si>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</si>
  <si>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</si>
  <si>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</si>
  <si>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</si>
  <si>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</si>
  <si>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</si>
  <si>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</si>
  <si>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</si>
  <si>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</si>
  <si>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</si>
  <si>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</si>
  <si>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</si>
  <si>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</si>
  <si>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</si>
  <si>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</si>
  <si>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</si>
  <si>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</si>
  <si>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</si>
  <si>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</si>
  <si>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</si>
  <si>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</si>
  <si>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</si>
  <si>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</si>
  <si>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</si>
  <si>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</si>
  <si>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</si>
  <si>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</si>
  <si>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</si>
  <si>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</si>
  <si>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</si>
  <si>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</si>
  <si>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</si>
  <si>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</si>
  <si>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</si>
  <si>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</si>
  <si>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</si>
  <si>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</si>
  <si>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</si>
  <si>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</si>
  <si>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</si>
  <si>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</si>
  <si>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</si>
  <si>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</si>
  <si>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</si>
  <si>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</si>
  <si>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</si>
  <si>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</si>
  <si>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</si>
  <si>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</si>
  <si>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</si>
  <si>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</si>
  <si>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</si>
  <si>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</si>
  <si>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</si>
  <si>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</si>
  <si>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</si>
  <si>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</si>
  <si>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</si>
  <si>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</si>
  <si>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</si>
  <si>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</si>
  <si>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</si>
  <si>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</si>
  <si>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</si>
  <si>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</si>
  <si>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</si>
  <si>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</si>
  <si>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</si>
  <si>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</si>
  <si>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</si>
  <si>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</si>
  <si>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</si>
  <si>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</si>
  <si>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</si>
  <si>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</si>
  <si>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</si>
  <si>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</si>
  <si>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</si>
  <si>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</si>
  <si>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</si>
  <si>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</si>
  <si>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</si>
  <si>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</si>
  <si>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</si>
  <si>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</si>
  <si>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</si>
  <si>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</si>
  <si>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</si>
  <si>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</si>
  <si>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</si>
  <si>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</si>
  <si>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</si>
  <si>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</si>
  <si>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</si>
  <si>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</si>
  <si>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</si>
  <si>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</si>
  <si>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</si>
  <si>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</si>
  <si>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</si>
  <si>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</si>
  <si>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</si>
  <si>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</si>
  <si>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</si>
  <si>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</si>
  <si>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</si>
  <si>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</si>
  <si>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</si>
  <si>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</si>
  <si>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</si>
  <si>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</si>
  <si>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</si>
  <si>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</si>
  <si>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</si>
  <si>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</si>
  <si>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</si>
  <si>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</si>
  <si>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</si>
  <si>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</si>
  <si>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</si>
  <si>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</si>
  <si>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</si>
  <si>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</si>
  <si>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</si>
  <si>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</si>
  <si>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</si>
  <si>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</si>
  <si>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</si>
  <si>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</si>
  <si>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</si>
  <si>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</si>
  <si>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</si>
  <si>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</si>
  <si>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</si>
  <si>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</si>
  <si>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</si>
  <si>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</si>
  <si>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</si>
  <si>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</si>
  <si>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</si>
  <si>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</si>
  <si>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</si>
  <si>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</si>
  <si>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</si>
  <si>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</si>
  <si>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</si>
  <si>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</si>
  <si>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</si>
  <si>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</si>
  <si>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</si>
  <si>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</si>
  <si>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</si>
  <si>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</si>
  <si>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</si>
  <si>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</si>
  <si>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</si>
  <si>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</si>
  <si>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</si>
  <si>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</si>
  <si>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</si>
  <si>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</si>
  <si>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</si>
  <si>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</si>
  <si>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</si>
  <si>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</si>
  <si>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</si>
  <si>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</si>
  <si>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</si>
  <si>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</si>
  <si>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</si>
  <si>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</si>
  <si>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</si>
  <si>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</si>
  <si>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</si>
  <si>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</si>
  <si>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</si>
  <si>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</si>
  <si>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</si>
  <si>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</si>
  <si>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</si>
  <si>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</si>
  <si>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</si>
  <si>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</si>
  <si>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</si>
  <si>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</si>
  <si>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</si>
  <si>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</si>
  <si>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</si>
  <si>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</si>
  <si>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</si>
  <si>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</si>
  <si>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</si>
  <si>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</si>
  <si>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</si>
  <si>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</si>
  <si>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</si>
  <si>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</si>
  <si>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</si>
  <si>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</si>
  <si>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</si>
  <si>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</si>
  <si>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</si>
  <si>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</si>
  <si>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</si>
  <si>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</si>
  <si>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</si>
  <si>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</si>
  <si>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</si>
  <si>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</si>
  <si>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</si>
  <si>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</si>
  <si>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</si>
  <si>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</si>
  <si>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</si>
  <si>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</si>
  <si>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</si>
  <si>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</si>
  <si>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</si>
  <si>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</si>
  <si>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</si>
  <si>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</si>
  <si>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</si>
  <si>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</si>
  <si>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</si>
  <si>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</si>
  <si>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</si>
  <si>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</si>
  <si>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</si>
  <si>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</si>
  <si>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</si>
  <si>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</si>
  <si>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</si>
  <si>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</si>
  <si>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</si>
  <si>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</si>
  <si>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</si>
  <si>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</si>
  <si>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</si>
  <si>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</si>
  <si>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</si>
  <si>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</si>
  <si>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</si>
  <si>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</si>
  <si>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</si>
  <si>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</si>
  <si>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</si>
  <si>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</si>
  <si>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</si>
  <si>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</si>
  <si>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</si>
  <si>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</si>
  <si>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</si>
  <si>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</si>
  <si>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</si>
  <si>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</si>
  <si>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</si>
  <si>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</si>
  <si>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</si>
  <si>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</si>
  <si>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</si>
  <si>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</si>
  <si>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</si>
  <si>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</si>
  <si>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</si>
  <si>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</si>
  <si>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</si>
  <si>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</si>
  <si>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</si>
  <si>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</si>
  <si>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</si>
  <si>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</si>
  <si>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</si>
  <si>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</si>
  <si>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</si>
  <si>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</si>
  <si>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</si>
  <si>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</si>
  <si>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</si>
  <si>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</si>
  <si>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</si>
  <si>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</si>
  <si>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</si>
  <si>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</si>
  <si>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</si>
  <si>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</si>
  <si>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</si>
  <si>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</si>
  <si>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</si>
  <si>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</si>
  <si>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</si>
  <si>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</si>
  <si>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</si>
  <si>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</si>
  <si>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</si>
  <si>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</si>
  <si>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</si>
  <si>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</si>
  <si>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</si>
  <si>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</si>
  <si>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</si>
  <si>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</si>
  <si>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</si>
  <si>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</si>
  <si>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</si>
  <si>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</si>
  <si>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</si>
  <si>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</si>
  <si>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</si>
  <si>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</si>
  <si>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</si>
  <si>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</si>
  <si>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</si>
  <si>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</si>
  <si>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</si>
  <si>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</si>
  <si>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</si>
  <si>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</si>
  <si>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</si>
  <si>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</si>
  <si>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</si>
  <si>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</si>
  <si>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</si>
  <si>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</si>
  <si>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</si>
  <si>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</si>
  <si>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</si>
  <si>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</si>
  <si>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</si>
  <si>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</si>
  <si>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</si>
  <si>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</si>
  <si>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</si>
  <si>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</si>
  <si>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</si>
  <si>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</si>
  <si>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</si>
  <si>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</si>
  <si>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</si>
  <si>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</si>
  <si>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</si>
  <si>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</si>
  <si>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</si>
  <si>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</si>
  <si>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</si>
  <si>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</si>
  <si>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</si>
  <si>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</si>
  <si>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</si>
  <si>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</si>
  <si>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</si>
  <si>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</si>
  <si>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</si>
  <si>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</si>
  <si>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</si>
  <si>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</si>
  <si>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</si>
  <si>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</si>
  <si>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</si>
  <si>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</si>
  <si>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</si>
  <si>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</si>
  <si>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</si>
  <si>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</si>
  <si>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</si>
  <si>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</si>
  <si>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</si>
  <si>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</si>
  <si>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</si>
  <si>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</si>
  <si>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</si>
  <si>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</si>
  <si>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</si>
  <si>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</si>
  <si>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</si>
  <si>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</si>
  <si>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</si>
  <si>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</si>
  <si>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</si>
  <si>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</si>
  <si>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</si>
  <si>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</si>
  <si>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</si>
  <si>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</si>
  <si>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</si>
  <si>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</si>
  <si>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</si>
  <si>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</si>
  <si>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</si>
  <si>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</si>
  <si>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</si>
  <si>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</si>
  <si>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</si>
  <si>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</si>
  <si>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</si>
  <si>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</si>
  <si>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</si>
  <si>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</si>
  <si>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</si>
  <si>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</si>
  <si>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</si>
  <si>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</si>
  <si>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</si>
  <si>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</si>
  <si>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</si>
  <si>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</si>
  <si>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</si>
  <si>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</si>
  <si>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</si>
  <si>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</si>
  <si>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</si>
  <si>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</si>
  <si>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</si>
  <si>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</si>
  <si>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</si>
  <si>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</si>
  <si>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</si>
  <si>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</si>
  <si>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</si>
  <si>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</si>
  <si>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</si>
  <si>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</si>
  <si>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</si>
  <si>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</si>
  <si>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</si>
  <si>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</si>
  <si>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</si>
  <si>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</si>
  <si>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</si>
  <si>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</si>
  <si>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</si>
  <si>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</si>
  <si>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</si>
  <si>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</si>
  <si>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</si>
  <si>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</si>
  <si>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</si>
  <si>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</si>
  <si>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</si>
  <si>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</si>
  <si>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</si>
  <si>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</si>
  <si>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</si>
  <si>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</si>
  <si>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</si>
  <si>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</si>
  <si>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</si>
  <si>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</si>
  <si>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</si>
  <si>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</si>
  <si>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</si>
  <si>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</si>
  <si>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</si>
  <si>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</si>
  <si>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</si>
  <si>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</si>
  <si>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</si>
  <si>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</si>
  <si>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</si>
  <si>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</si>
  <si>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</si>
  <si>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</si>
  <si>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</si>
  <si>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</si>
  <si>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</si>
  <si>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</si>
  <si>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</si>
  <si>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</si>
  <si>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</si>
  <si>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</si>
  <si>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</si>
  <si>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</si>
  <si>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</si>
  <si>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</si>
  <si>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</si>
  <si>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</si>
  <si>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</si>
  <si>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</si>
  <si>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</si>
  <si>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</si>
  <si>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</si>
  <si>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</si>
  <si>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</si>
  <si>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</si>
  <si>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</si>
  <si>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</si>
  <si>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</si>
  <si>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</si>
  <si>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</si>
  <si>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</si>
  <si>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</si>
  <si>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</si>
  <si>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</si>
  <si>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</si>
  <si>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</si>
  <si>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</si>
  <si>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</si>
  <si>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</si>
  <si>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</si>
  <si>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</si>
  <si>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</si>
  <si>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</si>
  <si>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</si>
  <si>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</si>
  <si>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</si>
  <si>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</si>
  <si>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</si>
  <si>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</si>
  <si>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</si>
  <si>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</si>
  <si>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</si>
  <si>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</si>
  <si>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</si>
  <si>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</si>
  <si>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</si>
  <si>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</si>
  <si>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</si>
  <si>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</si>
  <si>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</si>
  <si>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</si>
  <si>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</si>
  <si>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</si>
  <si>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</si>
  <si>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</si>
  <si>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</si>
  <si>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</si>
  <si>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</si>
  <si>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</si>
  <si>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</si>
  <si>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</si>
  <si>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</si>
  <si>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</si>
  <si>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</si>
  <si>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</si>
  <si>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</si>
  <si>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</si>
  <si>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</si>
  <si>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</si>
  <si>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</si>
  <si>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</si>
  <si>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</si>
  <si>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</si>
  <si>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</si>
  <si>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</si>
  <si>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</si>
  <si>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</si>
  <si>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</si>
  <si>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</si>
  <si>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</si>
  <si>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</si>
  <si>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</si>
  <si>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</si>
  <si>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</si>
  <si>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</si>
  <si>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</si>
  <si>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</si>
  <si>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</si>
  <si>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</si>
  <si>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</si>
  <si>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</si>
  <si>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</si>
  <si>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</si>
  <si>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</si>
  <si>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</si>
  <si>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</si>
  <si>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</si>
  <si>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</si>
  <si>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</si>
  <si>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</si>
  <si>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</si>
  <si>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</si>
  <si>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</si>
  <si>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</si>
  <si>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</si>
  <si>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</si>
  <si>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</si>
  <si>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</si>
  <si>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</si>
  <si>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</si>
  <si>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</si>
  <si>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</si>
  <si>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</si>
  <si>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</si>
  <si>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</si>
  <si>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</si>
  <si>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</si>
  <si>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</si>
  <si>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</si>
  <si>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</si>
  <si>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</si>
  <si>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</si>
  <si>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</si>
  <si>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</si>
  <si>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</si>
  <si>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</si>
  <si>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</si>
  <si>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</si>
  <si>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</si>
  <si>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</si>
  <si>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</si>
  <si>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</si>
  <si>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</si>
  <si>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</si>
  <si>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</si>
  <si>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</si>
  <si>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</si>
  <si>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</si>
  <si>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</si>
  <si>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</si>
  <si>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</si>
  <si>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</si>
  <si>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</si>
  <si>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</si>
  <si>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</si>
  <si>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</si>
  <si>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</si>
  <si>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</si>
  <si>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</si>
  <si>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</si>
  <si>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</si>
  <si>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</si>
  <si>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</si>
  <si>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</si>
  <si>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</si>
  <si>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</si>
  <si>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</si>
  <si>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</si>
  <si>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</si>
  <si>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</si>
  <si>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</si>
  <si>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</si>
  <si>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</si>
  <si>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</si>
  <si>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</si>
  <si>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</si>
  <si>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</si>
  <si>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</si>
  <si>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</si>
  <si>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</si>
  <si>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</si>
  <si>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</si>
  <si>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</si>
  <si>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</si>
  <si>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</si>
  <si>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</si>
  <si>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</si>
  <si>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</si>
  <si>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</si>
  <si>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</si>
  <si>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</si>
  <si>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</si>
  <si>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</si>
  <si>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</si>
  <si>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</si>
  <si>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</si>
  <si>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</si>
  <si>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</si>
  <si>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</si>
  <si>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</si>
  <si>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</si>
  <si>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</si>
  <si>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</si>
  <si>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</si>
  <si>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</si>
  <si>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</si>
  <si>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</si>
  <si>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</si>
  <si>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</si>
  <si>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</si>
  <si>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</si>
  <si>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</si>
  <si>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</si>
  <si>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</si>
  <si>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</si>
  <si>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</si>
  <si>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</si>
  <si>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</si>
  <si>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</si>
  <si>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</si>
  <si>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</si>
  <si>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</si>
  <si>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</si>
  <si>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</si>
  <si>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</si>
  <si>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</si>
  <si>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</si>
  <si>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</si>
  <si>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</si>
  <si>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</si>
  <si>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</si>
  <si>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</si>
  <si>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</si>
  <si>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</si>
  <si>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</si>
  <si>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</si>
  <si>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</si>
  <si>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</si>
  <si>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</si>
  <si>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</si>
  <si>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</si>
  <si>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</si>
  <si>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</si>
  <si>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</si>
  <si>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</si>
  <si>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</si>
  <si>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</si>
  <si>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</si>
  <si>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</si>
  <si>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</si>
  <si>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</si>
  <si>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</si>
  <si>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</si>
  <si>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</si>
  <si>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</si>
  <si>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</si>
  <si>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</si>
  <si>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</si>
  <si>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</si>
  <si>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</si>
  <si>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</si>
  <si>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</si>
  <si>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</si>
  <si>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</si>
  <si>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</si>
  <si>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</si>
  <si>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</si>
  <si>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</si>
  <si>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</si>
  <si>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</si>
  <si>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</si>
  <si>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</si>
  <si>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</si>
  <si>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</si>
  <si>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</si>
  <si>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</si>
  <si>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</si>
  <si>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</si>
  <si>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</si>
  <si>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</si>
  <si>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</si>
  <si>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</si>
  <si>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</si>
  <si>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</si>
  <si>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</si>
  <si>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</si>
  <si>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</si>
  <si>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</si>
  <si>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</si>
  <si>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</si>
  <si>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</si>
  <si>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</si>
  <si>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</si>
  <si>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</si>
  <si>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</si>
  <si>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</si>
  <si>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</si>
  <si>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</si>
  <si>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</si>
  <si>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</si>
  <si>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</si>
  <si>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</si>
  <si>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</si>
  <si>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</si>
  <si>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</si>
  <si>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</si>
  <si>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</si>
  <si>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</si>
  <si>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</si>
  <si>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</si>
  <si>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</si>
  <si>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</si>
  <si>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</si>
  <si>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</si>
  <si>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</si>
  <si>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</si>
  <si>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</si>
  <si>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</si>
  <si>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</si>
  <si>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</si>
  <si>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</si>
  <si>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</si>
  <si>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</si>
  <si>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</si>
  <si>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</si>
  <si>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</si>
  <si>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</si>
  <si>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</si>
  <si>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</si>
  <si>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</si>
  <si>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</si>
  <si>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</si>
  <si>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</si>
  <si>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</si>
  <si>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</si>
  <si>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</si>
  <si>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</si>
  <si>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</si>
  <si>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</si>
  <si>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</si>
  <si>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</si>
  <si>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</si>
  <si>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</si>
  <si>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</si>
  <si>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</si>
  <si>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</si>
  <si>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</si>
  <si>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</si>
  <si>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</si>
  <si>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</si>
  <si>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</si>
  <si>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</si>
  <si>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</si>
  <si>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</si>
  <si>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</si>
  <si>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</si>
  <si>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</si>
  <si>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</si>
  <si>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</si>
  <si>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</si>
  <si>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</si>
  <si>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</si>
  <si>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</si>
  <si>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</si>
  <si>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</si>
  <si>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</si>
  <si>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</si>
  <si>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</si>
  <si>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</si>
  <si>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</si>
  <si>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</si>
  <si>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</si>
  <si>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</si>
  <si>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</si>
  <si>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</si>
  <si>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</si>
  <si>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</si>
  <si>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</si>
  <si>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</si>
  <si>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</si>
  <si>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</si>
  <si>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</si>
  <si>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</si>
  <si>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</si>
  <si>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</si>
  <si>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</si>
  <si>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</si>
  <si>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</si>
  <si>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</si>
  <si>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</si>
  <si>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</si>
  <si>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</si>
  <si>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</si>
  <si>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</si>
  <si>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</si>
  <si>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</si>
  <si>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</si>
  <si>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</si>
  <si>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</si>
  <si>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</si>
  <si>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</si>
  <si>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</si>
  <si>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</si>
  <si>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</si>
  <si>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</si>
  <si>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</si>
  <si>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</si>
  <si>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</si>
  <si>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</si>
  <si>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</si>
  <si>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</si>
  <si>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</si>
  <si>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</si>
  <si>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</si>
  <si>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</si>
  <si>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</si>
  <si>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</si>
  <si>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</si>
  <si>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</si>
  <si>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</si>
  <si>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</si>
  <si>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</si>
  <si>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</si>
  <si>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</si>
  <si>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</si>
  <si>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</si>
  <si>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</si>
  <si>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</si>
  <si>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</si>
  <si>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</si>
  <si>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</si>
  <si>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</si>
  <si>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</si>
  <si>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</si>
  <si>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</si>
  <si>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</si>
  <si>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</si>
  <si>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</si>
  <si>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</si>
  <si>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</si>
  <si>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</si>
  <si>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</si>
  <si>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</si>
  <si>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</si>
  <si>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</si>
  <si>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</si>
  <si>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</si>
  <si>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</si>
  <si>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</si>
  <si>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</si>
  <si>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</si>
  <si>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</si>
  <si>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</si>
  <si>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</si>
  <si>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</si>
  <si>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</si>
  <si>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</si>
  <si>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</si>
  <si>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</si>
  <si>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</si>
  <si>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</si>
  <si>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</si>
  <si>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</si>
  <si>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</si>
  <si>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</si>
  <si>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</si>
  <si>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</si>
  <si>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</si>
  <si>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</si>
  <si>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</si>
  <si>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</si>
  <si>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</si>
  <si>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</si>
  <si>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</si>
  <si>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</si>
  <si>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</si>
  <si>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</si>
  <si>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</si>
  <si>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</si>
  <si>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</si>
  <si>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</si>
  <si>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</si>
  <si>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</si>
  <si>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</si>
  <si>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</si>
  <si>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</si>
  <si>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</si>
  <si>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</si>
  <si>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</si>
  <si>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</si>
  <si>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</si>
  <si>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</si>
  <si>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</si>
  <si>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</si>
  <si>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</si>
  <si>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</si>
  <si>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</si>
  <si>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</si>
  <si>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</si>
  <si>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</si>
  <si>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</si>
  <si>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</si>
  <si>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</si>
  <si>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</si>
  <si>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</si>
  <si>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</si>
  <si>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</si>
  <si>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</si>
  <si>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</si>
  <si>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</si>
  <si>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</si>
  <si>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</si>
  <si>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</si>
  <si>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</si>
  <si>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</si>
  <si>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</si>
  <si>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</si>
  <si>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</si>
  <si>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</si>
  <si>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</si>
  <si>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</si>
  <si>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</si>
  <si>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</si>
  <si>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</si>
  <si>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</si>
  <si>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</si>
  <si>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</si>
  <si>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</si>
  <si>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</si>
  <si>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</si>
  <si>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</si>
  <si>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</si>
  <si>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</si>
  <si>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</si>
  <si>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</si>
  <si>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</si>
  <si>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</si>
  <si>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</si>
  <si>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</si>
  <si>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</si>
  <si>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</si>
  <si>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</si>
  <si>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</si>
  <si>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</si>
  <si>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</si>
  <si>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</si>
  <si>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</si>
  <si>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</si>
  <si>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</si>
  <si>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</si>
  <si>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</si>
  <si>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</si>
  <si>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</si>
  <si>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</si>
  <si>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</si>
  <si>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</si>
  <si>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</si>
  <si>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</si>
  <si>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</si>
  <si>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</si>
  <si>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</si>
  <si>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</si>
  <si>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</si>
  <si>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</si>
  <si>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</si>
  <si>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</si>
  <si>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</si>
  <si>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</si>
  <si>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</si>
  <si>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</si>
  <si>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</si>
  <si>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</si>
  <si>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</si>
  <si>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</si>
  <si>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</si>
  <si>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</si>
  <si>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</si>
  <si>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</si>
  <si>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</si>
  <si>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</si>
  <si>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</si>
  <si>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</si>
  <si>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</si>
  <si>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</si>
  <si>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</si>
  <si>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</si>
  <si>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</si>
  <si>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</si>
  <si>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</si>
  <si>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</si>
  <si>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</si>
  <si>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</si>
  <si>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</si>
  <si>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</si>
  <si>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</si>
  <si>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</si>
  <si>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</si>
  <si>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</si>
  <si>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</si>
  <si>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</si>
  <si>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</si>
  <si>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</si>
  <si>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</si>
  <si>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</si>
  <si>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</si>
  <si>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</si>
  <si>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</si>
  <si>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</si>
  <si>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</si>
  <si>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</si>
  <si>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</si>
  <si>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</si>
  <si>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</si>
  <si>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</si>
  <si>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</si>
  <si>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</si>
  <si>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</si>
  <si>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</si>
  <si>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</si>
  <si>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</si>
  <si>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</si>
  <si>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</si>
  <si>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</si>
  <si>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</si>
  <si>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</si>
  <si>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</si>
  <si>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</si>
  <si>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</si>
  <si>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</si>
  <si>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</si>
  <si>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</si>
  <si>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</si>
  <si>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</si>
  <si>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</si>
  <si>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</si>
  <si>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</si>
  <si>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</si>
  <si>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</si>
  <si>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</si>
  <si>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</si>
  <si>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</si>
  <si>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</si>
  <si>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</si>
  <si>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</si>
  <si>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</si>
  <si>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</si>
  <si>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</si>
  <si>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</si>
  <si>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</si>
  <si>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</si>
  <si>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</si>
  <si>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</si>
  <si>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</si>
  <si>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</si>
  <si>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</si>
  <si>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</si>
  <si>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</si>
  <si>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</si>
  <si>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</si>
  <si>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</si>
  <si>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</si>
  <si>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</si>
  <si>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</si>
  <si>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</si>
  <si>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</si>
  <si>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</si>
  <si>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</si>
  <si>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</si>
  <si>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</si>
  <si>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</si>
  <si>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</si>
  <si>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</si>
  <si>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</si>
  <si>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</si>
  <si>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</si>
  <si>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</si>
  <si>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</si>
  <si>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</si>
  <si>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</si>
  <si>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</si>
  <si>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</si>
  <si>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</si>
  <si>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</si>
  <si>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</si>
  <si>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</si>
  <si>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</si>
  <si>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</si>
  <si>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</si>
  <si>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</si>
  <si>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</si>
  <si>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</si>
  <si>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</si>
  <si>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</si>
  <si>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</si>
  <si>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</si>
  <si>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</si>
  <si>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</si>
  <si>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</si>
  <si>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</si>
  <si>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</si>
  <si>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</si>
  <si>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</si>
  <si>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</si>
  <si>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</si>
  <si>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</si>
  <si>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</si>
  <si>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</si>
  <si>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</si>
  <si>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</si>
  <si>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</si>
  <si>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</si>
  <si>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</si>
  <si>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</si>
  <si>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</si>
  <si>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</si>
  <si>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</si>
  <si>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</si>
  <si>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</si>
  <si>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</si>
  <si>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</si>
  <si>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</si>
  <si>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</si>
  <si>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</si>
  <si>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</si>
  <si>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</si>
  <si>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</si>
  <si>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</si>
  <si>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</si>
  <si>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</si>
  <si>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</si>
  <si>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</si>
  <si>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</si>
  <si>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</si>
  <si>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</si>
  <si>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</si>
  <si>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</si>
  <si>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</si>
  <si>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</si>
  <si>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</si>
  <si>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</si>
  <si>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</si>
  <si>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</si>
  <si>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</si>
  <si>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</si>
  <si>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</si>
  <si>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</si>
  <si>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</si>
  <si>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</si>
  <si>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</si>
  <si>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</si>
  <si>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</si>
  <si>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</si>
  <si>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</si>
  <si>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</si>
  <si>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</si>
  <si>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</si>
  <si>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</si>
  <si>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</si>
  <si>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</si>
  <si>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</si>
  <si>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</si>
  <si>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</si>
  <si>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</si>
  <si>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</si>
  <si>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</si>
  <si>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</si>
  <si>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</si>
  <si>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</si>
  <si>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</si>
  <si>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</si>
  <si>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</si>
  <si>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</si>
  <si>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</si>
  <si>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</si>
  <si>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</si>
  <si>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</si>
  <si>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</si>
  <si>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</si>
  <si>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</si>
  <si>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</si>
  <si>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</si>
  <si>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</si>
  <si>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</si>
  <si>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</si>
  <si>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</si>
  <si>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</si>
  <si>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</si>
  <si>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</si>
  <si>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</si>
  <si>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</si>
  <si>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</si>
  <si>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</si>
  <si>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</si>
  <si>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</si>
  <si>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</si>
  <si>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</si>
  <si>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</si>
  <si>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</si>
  <si>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</si>
  <si>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</si>
  <si>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</si>
  <si>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</si>
  <si>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</si>
  <si>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</si>
  <si>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</si>
  <si>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</si>
  <si>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</si>
  <si>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</si>
  <si>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</si>
  <si>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</si>
  <si>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</si>
  <si>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</si>
  <si>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</si>
  <si>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</si>
  <si>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</si>
  <si>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</si>
  <si>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</si>
  <si>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</si>
  <si>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</si>
  <si>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</si>
  <si>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</si>
  <si>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</si>
  <si>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</si>
  <si>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</si>
  <si>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</si>
  <si>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</si>
  <si>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</si>
  <si>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</si>
  <si>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</si>
  <si>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</si>
  <si>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</si>
  <si>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</si>
  <si>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</si>
  <si>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</si>
  <si>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</si>
  <si>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</si>
  <si>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</si>
  <si>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</si>
  <si>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</si>
  <si>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</si>
  <si>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</si>
  <si>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</si>
  <si>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</si>
  <si>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</si>
  <si>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</si>
  <si>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</si>
  <si>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</si>
  <si>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</si>
  <si>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</si>
  <si>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</si>
  <si>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</si>
  <si>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</si>
  <si>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</si>
  <si>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</si>
  <si>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</si>
  <si>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</si>
  <si>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</si>
  <si>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</si>
  <si>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</si>
  <si>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</si>
  <si>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</si>
  <si>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</si>
  <si>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</si>
  <si>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</si>
  <si>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</si>
  <si>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</si>
  <si>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</si>
  <si>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</si>
  <si>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</si>
  <si>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</si>
  <si>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</si>
  <si>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</si>
  <si>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</si>
  <si>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</si>
  <si>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</si>
  <si>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</si>
  <si>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</si>
  <si>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</si>
  <si>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</si>
  <si>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</si>
  <si>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</si>
  <si>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</si>
  <si>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</si>
  <si>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</si>
  <si>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</si>
  <si>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</si>
  <si>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</si>
  <si>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</si>
  <si>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</si>
  <si>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</si>
  <si>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</si>
  <si>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</si>
  <si>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</si>
  <si>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</si>
  <si>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</si>
  <si>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</si>
  <si>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</si>
  <si>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</si>
  <si>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</si>
  <si>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</si>
  <si>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</si>
  <si>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</si>
  <si>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</si>
  <si>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</si>
  <si>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</si>
  <si>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</si>
  <si>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</si>
  <si>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</si>
  <si>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</si>
  <si>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</si>
  <si>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</si>
  <si>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</si>
  <si>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</si>
  <si>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</si>
  <si>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</si>
  <si>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</si>
  <si>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</si>
  <si>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</si>
  <si>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</si>
  <si>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</si>
  <si>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</si>
  <si>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</si>
  <si>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</si>
  <si>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</si>
  <si>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</si>
  <si>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</si>
  <si>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</si>
  <si>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</si>
  <si>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</si>
  <si>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</si>
  <si>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</si>
  <si>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</si>
  <si>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</si>
  <si>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</si>
  <si>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</si>
  <si>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</si>
  <si>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</si>
  <si>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</si>
  <si>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</si>
  <si>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</si>
  <si>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</si>
  <si>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</si>
  <si>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</si>
  <si>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</si>
  <si>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</si>
  <si>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</si>
  <si>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</si>
  <si>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</si>
  <si>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</si>
  <si>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</si>
  <si>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</si>
  <si>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</si>
  <si>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</si>
  <si>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</si>
  <si>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</si>
  <si>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</si>
  <si>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</si>
  <si>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</si>
  <si>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</si>
  <si>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</si>
  <si>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</si>
  <si>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</si>
  <si>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</si>
  <si>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</si>
  <si>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</si>
  <si>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</si>
  <si>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</si>
  <si>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</si>
  <si>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</si>
  <si>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</si>
  <si>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</si>
  <si>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</si>
  <si>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</si>
  <si>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</si>
  <si>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</si>
  <si>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</si>
  <si>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</si>
  <si>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</si>
  <si>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</si>
  <si>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</si>
  <si>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</si>
  <si>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</si>
  <si>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</si>
  <si>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</si>
  <si>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</si>
  <si>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</si>
  <si>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</si>
  <si>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</si>
  <si>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</si>
  <si>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</si>
  <si>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</si>
  <si>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</si>
  <si>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</si>
  <si>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</si>
  <si>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</si>
  <si>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</si>
  <si>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</si>
  <si>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</si>
  <si>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</si>
  <si>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</si>
  <si>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</si>
  <si>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</si>
  <si>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</si>
  <si>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</si>
  <si>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</si>
  <si>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</si>
  <si>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</si>
  <si>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</si>
  <si>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</si>
  <si>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</si>
  <si>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</si>
  <si>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</si>
  <si>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</si>
  <si>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</si>
  <si>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</si>
  <si>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</si>
  <si>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</si>
  <si>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</si>
  <si>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</si>
  <si>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</si>
  <si>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</si>
  <si>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</si>
  <si>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</si>
  <si>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</si>
  <si>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</si>
  <si>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</si>
  <si>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</si>
  <si>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</si>
  <si>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</si>
  <si>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</si>
  <si>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</si>
  <si>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</si>
  <si>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</si>
  <si>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</si>
  <si>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</si>
  <si>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</si>
  <si>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</si>
  <si>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</si>
  <si>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</si>
  <si>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</si>
  <si>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</si>
  <si>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</si>
  <si>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</si>
  <si>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</si>
  <si>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</si>
  <si>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</si>
  <si>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</si>
  <si>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</si>
  <si>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</si>
  <si>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</si>
  <si>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</si>
  <si>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</si>
  <si>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</si>
  <si>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</si>
  <si>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</si>
  <si>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</si>
  <si>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</si>
  <si>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</si>
  <si>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</si>
  <si>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</si>
  <si>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</si>
  <si>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</si>
  <si>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</si>
  <si>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</si>
  <si>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</si>
  <si>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</si>
  <si>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</si>
  <si>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</si>
  <si>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</si>
  <si>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</si>
  <si>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</si>
  <si>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</si>
  <si>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</si>
  <si>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</si>
  <si>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</si>
  <si>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</si>
  <si>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</si>
  <si>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</si>
  <si>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</si>
  <si>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</si>
  <si>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</si>
  <si>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</si>
  <si>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</si>
  <si>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</si>
  <si>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</si>
  <si>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</si>
  <si>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</si>
  <si>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</si>
  <si>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</si>
  <si>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</si>
  <si>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</si>
  <si>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</si>
  <si>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</si>
  <si>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</si>
  <si>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</si>
  <si>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</si>
  <si>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</si>
  <si>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</si>
  <si>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</si>
  <si>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</si>
  <si>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</si>
  <si>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</si>
  <si>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</si>
  <si>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</si>
  <si>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</si>
  <si>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</si>
  <si>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</si>
  <si>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</si>
  <si>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</si>
  <si>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</si>
  <si>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</si>
  <si>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</si>
  <si>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</si>
  <si>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</si>
  <si>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</si>
  <si>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</si>
  <si>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</si>
  <si>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</si>
  <si>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</si>
  <si>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</si>
  <si>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</si>
  <si>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</si>
  <si>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</si>
  <si>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</si>
  <si>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</si>
  <si>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</si>
  <si>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</si>
  <si>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</si>
  <si>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</si>
  <si>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</si>
  <si>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</si>
  <si>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</si>
  <si>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</si>
  <si>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</si>
  <si>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</si>
  <si>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</si>
  <si>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</si>
  <si>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</si>
  <si>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</si>
  <si>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</si>
  <si>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</si>
  <si>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</si>
  <si>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</si>
  <si>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</si>
  <si>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</si>
  <si>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</si>
  <si>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</si>
  <si>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</si>
  <si>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</si>
  <si>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</si>
  <si>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</si>
  <si>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</si>
  <si>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</si>
  <si>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</si>
  <si>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</si>
  <si>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</si>
  <si>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</si>
  <si>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</si>
  <si>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</si>
  <si>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</si>
  <si>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</si>
  <si>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</si>
  <si>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</si>
  <si>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</si>
  <si>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</si>
  <si>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</si>
  <si>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</si>
  <si>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</si>
  <si>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</si>
  <si>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</si>
  <si>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</si>
  <si>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</si>
  <si>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</si>
  <si>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</si>
  <si>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</si>
  <si>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</si>
  <si>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</si>
  <si>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</si>
  <si>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</si>
  <si>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</si>
  <si>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</si>
  <si>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</si>
  <si>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</si>
  <si>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</si>
  <si>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</si>
  <si>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</si>
  <si>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</si>
  <si>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</si>
  <si>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</si>
  <si>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</si>
  <si>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</si>
  <si>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</si>
  <si>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</si>
  <si>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</si>
  <si>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</si>
  <si>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</si>
  <si>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</si>
  <si>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</si>
  <si>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</si>
  <si>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</si>
  <si>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</si>
  <si>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</si>
  <si>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</si>
  <si>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</si>
  <si>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</si>
  <si>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</si>
  <si>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</si>
  <si>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</si>
  <si>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</si>
  <si>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</si>
  <si>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</si>
  <si>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</si>
  <si>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</si>
  <si>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</si>
  <si>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</si>
  <si>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</si>
  <si>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</si>
  <si>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</si>
  <si>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</si>
  <si>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</si>
  <si>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</si>
  <si>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</si>
  <si>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</si>
  <si>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</si>
  <si>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</si>
  <si>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</si>
  <si>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</si>
  <si>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</si>
  <si>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</si>
  <si>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</si>
  <si>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</si>
  <si>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</si>
  <si>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</si>
  <si>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</si>
  <si>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</si>
  <si>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</si>
  <si>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</si>
  <si>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</si>
  <si>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</si>
  <si>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</si>
  <si>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</si>
  <si>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</si>
  <si>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</si>
  <si>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</si>
  <si>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</si>
  <si>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</si>
  <si>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</si>
  <si>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</si>
  <si>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</si>
  <si>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</si>
  <si>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</si>
  <si>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</si>
  <si>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</si>
  <si>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</si>
  <si>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</si>
  <si>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</si>
  <si>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</si>
  <si>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</si>
  <si>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</si>
  <si>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</si>
  <si>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</si>
  <si>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</si>
  <si>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</si>
  <si>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</si>
  <si>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</si>
  <si>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</si>
  <si>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</si>
  <si>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</si>
  <si>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</si>
  <si>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</si>
  <si>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</si>
  <si>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</si>
  <si>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</si>
  <si>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</si>
  <si>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</si>
  <si>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</si>
  <si>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</si>
  <si>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</si>
  <si>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</si>
  <si>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</si>
  <si>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</si>
  <si>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</si>
  <si>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</si>
  <si>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</si>
  <si>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</si>
  <si>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</si>
  <si>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</si>
  <si>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</si>
  <si>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</si>
  <si>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</si>
  <si>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</si>
  <si>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</si>
  <si>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</si>
  <si>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</si>
  <si>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</si>
  <si>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</si>
  <si>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</si>
  <si>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</si>
  <si>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</si>
  <si>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</si>
  <si>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</si>
  <si>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</si>
  <si>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</si>
  <si>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</si>
  <si>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</si>
  <si>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</si>
  <si>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</si>
  <si>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</si>
  <si>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</si>
  <si>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</si>
  <si>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</si>
  <si>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</si>
  <si>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</si>
  <si>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</si>
  <si>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</si>
  <si>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</si>
  <si>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</si>
  <si>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</si>
  <si>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</si>
  <si>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</si>
  <si>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</si>
  <si>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</si>
  <si>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</si>
  <si>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</si>
  <si>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</si>
  <si>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</si>
  <si>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</si>
  <si>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</si>
  <si>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</si>
  <si>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</si>
  <si>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</si>
  <si>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</si>
  <si>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</si>
  <si>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</si>
  <si>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</si>
  <si>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</si>
  <si>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</si>
  <si>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</si>
  <si>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</si>
  <si>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</si>
  <si>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</si>
  <si>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</si>
  <si>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</si>
  <si>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</si>
  <si>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</si>
  <si>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</si>
  <si>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</si>
  <si>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</si>
  <si>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</si>
  <si>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</si>
  <si>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</si>
  <si>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</si>
  <si>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</si>
  <si>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</si>
  <si>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</si>
  <si>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</si>
  <si>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</si>
  <si>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</si>
  <si>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</si>
  <si>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</si>
  <si>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</si>
  <si>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</si>
  <si>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</si>
  <si>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</si>
  <si>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</si>
  <si>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</si>
  <si>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</si>
  <si>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</si>
  <si>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</si>
  <si>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</si>
  <si>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</si>
  <si>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</si>
  <si>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</si>
  <si>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</si>
  <si>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</si>
  <si>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</si>
  <si>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</si>
  <si>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</si>
  <si>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</si>
  <si>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</si>
  <si>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</si>
  <si>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</si>
  <si>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</si>
  <si>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</si>
  <si>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</si>
  <si>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</si>
  <si>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</si>
  <si>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</si>
  <si>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</si>
  <si>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</si>
  <si>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</si>
  <si>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</si>
  <si>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</si>
  <si>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</si>
  <si>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</si>
  <si>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</si>
  <si>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</si>
  <si>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</si>
  <si>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</si>
  <si>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</si>
  <si>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</si>
  <si>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</si>
  <si>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</si>
  <si>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</si>
  <si>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</si>
  <si>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</si>
  <si>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</si>
  <si>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</si>
  <si>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</si>
  <si>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</si>
  <si>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</si>
  <si>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</si>
  <si>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</si>
  <si>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</si>
  <si>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</si>
  <si>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</si>
  <si>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</si>
  <si>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</si>
  <si>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</si>
  <si>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</si>
  <si>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</si>
  <si>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</si>
  <si>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</si>
  <si>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</si>
  <si>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</si>
  <si>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</si>
  <si>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</si>
  <si>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</si>
  <si>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</si>
  <si>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</si>
  <si>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</si>
  <si>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</si>
  <si>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</si>
  <si>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</si>
  <si>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</si>
  <si>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</si>
  <si>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</si>
  <si>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</si>
  <si>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</si>
  <si>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</si>
  <si>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</si>
  <si>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</si>
  <si>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</si>
  <si>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</si>
  <si>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</si>
  <si>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</si>
  <si>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</si>
  <si>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</si>
  <si>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</si>
  <si>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</si>
  <si>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</si>
  <si>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</si>
  <si>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</si>
  <si>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</si>
  <si>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</si>
  <si>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</si>
  <si>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</si>
  <si>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</si>
  <si>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</si>
  <si>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</si>
  <si>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</si>
  <si>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</si>
  <si>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</si>
  <si>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</si>
  <si>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</si>
  <si>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</si>
  <si>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</si>
  <si>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</si>
  <si>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</si>
  <si>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</si>
  <si>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</si>
  <si>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</si>
  <si>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</si>
  <si>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</si>
  <si>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</si>
  <si>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</si>
  <si>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</si>
  <si>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</si>
  <si>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</si>
  <si>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</si>
  <si>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</si>
  <si>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</si>
  <si>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</si>
  <si>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</si>
  <si>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</si>
  <si>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</si>
  <si>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</si>
  <si>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</si>
  <si>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</si>
  <si>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</si>
  <si>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</si>
  <si>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</si>
  <si>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</si>
  <si>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</si>
  <si>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</si>
  <si>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</si>
  <si>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</si>
  <si>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</si>
  <si>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</si>
  <si>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</si>
  <si>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</si>
  <si>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</si>
  <si>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</si>
  <si>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</si>
  <si>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</si>
  <si>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</si>
  <si>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</si>
  <si>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</si>
  <si>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</si>
  <si>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</si>
  <si>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</si>
  <si>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</si>
  <si>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</si>
  <si>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</si>
  <si>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</si>
  <si>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</si>
  <si>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</si>
  <si>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</si>
  <si>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</si>
  <si>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</si>
  <si>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</si>
  <si>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</si>
  <si>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</si>
  <si>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</si>
  <si>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</si>
  <si>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</si>
  <si>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</si>
  <si>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</si>
  <si>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</si>
  <si>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</si>
  <si>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</si>
  <si>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</si>
  <si>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</si>
  <si>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</si>
  <si>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</si>
  <si>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</si>
  <si>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</si>
  <si>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</si>
  <si>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</si>
  <si>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</si>
  <si>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</si>
  <si>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</si>
  <si>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</si>
  <si>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</si>
  <si>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</si>
  <si>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</si>
  <si>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</si>
  <si>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</si>
  <si>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</si>
  <si>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</si>
  <si>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</si>
  <si>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</si>
  <si>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</si>
  <si>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</si>
  <si>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</si>
  <si>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</si>
  <si>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</si>
  <si>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</si>
  <si>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</si>
  <si>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</si>
  <si>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</si>
  <si>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</si>
  <si>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</si>
  <si>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</si>
  <si>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</si>
  <si>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</si>
  <si>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</si>
  <si>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</si>
  <si>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</si>
  <si>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</si>
  <si>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</si>
  <si>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</si>
  <si>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</si>
  <si>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</si>
  <si>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</si>
  <si>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</si>
  <si>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</si>
  <si>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</si>
  <si>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</si>
  <si>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</si>
  <si>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</si>
  <si>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</si>
  <si>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</si>
  <si>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</si>
  <si>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</si>
  <si>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</si>
  <si>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</si>
  <si>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</si>
  <si>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</si>
  <si>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</si>
  <si>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</si>
  <si>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</si>
  <si>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</si>
  <si>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</si>
  <si>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</si>
  <si>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</si>
  <si>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</si>
  <si>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</si>
  <si>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</si>
  <si>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</si>
  <si>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</si>
  <si>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</si>
  <si>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</si>
  <si>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</si>
  <si>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</si>
  <si>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</si>
  <si>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</si>
  <si>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</si>
  <si>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</si>
  <si>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</si>
  <si>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</si>
  <si>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</si>
  <si>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</si>
  <si>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</si>
  <si>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</si>
  <si>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</si>
  <si>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</si>
  <si>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</si>
  <si>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</si>
  <si>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</si>
  <si>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</si>
  <si>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</si>
  <si>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</si>
  <si>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</si>
  <si>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</si>
  <si>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</si>
  <si>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</si>
  <si>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</si>
  <si>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</si>
  <si>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</si>
  <si>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</si>
  <si>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</si>
  <si>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</si>
  <si>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</si>
  <si>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</si>
  <si>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</si>
  <si>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</si>
  <si>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</si>
  <si>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</si>
  <si>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</si>
  <si>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</si>
  <si>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</si>
  <si>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</si>
  <si>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</si>
  <si>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</si>
  <si>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</si>
  <si>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</si>
  <si>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</si>
  <si>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</si>
  <si>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</si>
  <si>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</si>
  <si>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</si>
  <si>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</si>
  <si>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</si>
  <si>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</si>
  <si>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</si>
  <si>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</si>
  <si>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</si>
  <si>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</si>
  <si>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</si>
  <si>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</si>
  <si>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</si>
  <si>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</si>
  <si>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</si>
  <si>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</si>
  <si>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</si>
  <si>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</si>
  <si>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</si>
  <si>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</si>
  <si>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</si>
  <si>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</si>
  <si>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</si>
  <si>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</si>
  <si>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</si>
  <si>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</si>
  <si>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</si>
  <si>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</si>
  <si>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</si>
  <si>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</si>
  <si>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</si>
  <si>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</si>
  <si>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</si>
  <si>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</si>
  <si>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</si>
  <si>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</si>
  <si>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</si>
  <si>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</si>
  <si>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</si>
  <si>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</si>
  <si>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</si>
  <si>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</si>
  <si>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</si>
  <si>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</si>
  <si>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</si>
  <si>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</si>
  <si>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</si>
  <si>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</si>
  <si>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</si>
  <si>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</si>
  <si>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</si>
  <si>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</si>
  <si>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</si>
  <si>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</si>
  <si>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</si>
  <si>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</si>
  <si>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</si>
  <si>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</si>
  <si>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</si>
  <si>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</si>
  <si>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</si>
  <si>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</si>
  <si>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</si>
  <si>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</si>
  <si>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</si>
  <si>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</si>
  <si>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</si>
  <si>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</si>
  <si>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</si>
  <si>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</si>
  <si>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</si>
  <si>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</si>
  <si>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</si>
  <si>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</si>
  <si>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</si>
  <si>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</si>
  <si>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</si>
  <si>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</si>
  <si>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</si>
  <si>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</si>
  <si>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</si>
  <si>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</si>
  <si>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</si>
  <si>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</si>
  <si>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</si>
  <si>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</si>
  <si>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</si>
  <si>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</si>
  <si>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</si>
  <si>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</si>
  <si>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</si>
  <si>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</si>
  <si>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</si>
  <si>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</si>
  <si>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</si>
  <si>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</si>
  <si>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</si>
  <si>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</si>
  <si>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</si>
  <si>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</si>
  <si>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</si>
  <si>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</si>
  <si>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</si>
  <si>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</si>
  <si>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</si>
  <si>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</si>
  <si>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</si>
  <si>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</si>
  <si>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</si>
  <si>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</si>
  <si>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</si>
  <si>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</si>
  <si>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</si>
  <si>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</si>
  <si>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</si>
  <si>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</si>
  <si>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</si>
  <si>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</si>
  <si>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</si>
  <si>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</si>
  <si>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</si>
  <si>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</si>
  <si>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</si>
  <si>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</si>
  <si>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</si>
  <si>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</si>
  <si>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</si>
  <si>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</si>
  <si>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</si>
  <si>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</si>
  <si>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</si>
  <si>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</si>
  <si>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</si>
  <si>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</si>
  <si>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</si>
  <si>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</si>
  <si>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</si>
  <si>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</si>
  <si>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</si>
  <si>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</si>
  <si>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</si>
  <si>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</si>
  <si>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</si>
  <si>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</si>
  <si>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</si>
  <si>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</si>
  <si>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</si>
  <si>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</si>
  <si>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</si>
  <si>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</si>
  <si>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</si>
  <si>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</si>
  <si>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</si>
  <si>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</si>
  <si>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</si>
  <si>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</si>
  <si>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</si>
  <si>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</si>
  <si>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</si>
  <si>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</si>
  <si>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</si>
  <si>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</si>
  <si>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</si>
  <si>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</si>
  <si>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</si>
  <si>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</si>
  <si>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</si>
  <si>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</si>
  <si>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</si>
  <si>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</si>
  <si>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</si>
  <si>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</si>
  <si>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</si>
  <si>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</si>
  <si>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</si>
  <si>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</si>
  <si>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</si>
  <si>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</si>
  <si>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</si>
  <si>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</si>
  <si>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</si>
  <si>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</si>
  <si>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</si>
  <si>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</si>
  <si>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</si>
  <si>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</si>
  <si>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</si>
  <si>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</si>
  <si>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</si>
  <si>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</si>
  <si>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</si>
  <si>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</si>
  <si>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</si>
  <si>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</si>
  <si>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</si>
  <si>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</si>
  <si>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</si>
  <si>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</si>
  <si>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</si>
  <si>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</si>
  <si>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</si>
  <si>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</si>
  <si>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</si>
  <si>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</si>
  <si>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</si>
  <si>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</si>
  <si>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</si>
  <si>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</si>
  <si>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</si>
  <si>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</si>
  <si>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</si>
  <si>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</si>
  <si>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</si>
  <si>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</si>
  <si>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</si>
  <si>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</si>
  <si>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</si>
  <si>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</si>
  <si>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</si>
  <si>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</si>
  <si>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</si>
  <si>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</si>
  <si>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</si>
  <si>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</si>
  <si>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</si>
  <si>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</si>
  <si>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</si>
  <si>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</si>
  <si>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</si>
  <si>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</si>
  <si>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</si>
  <si>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</si>
  <si>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</si>
  <si>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</si>
  <si>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</si>
  <si>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</si>
  <si>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</si>
  <si>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</si>
  <si>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</si>
  <si>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</si>
  <si>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</si>
  <si>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</si>
  <si>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</si>
  <si>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</si>
  <si>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</si>
  <si>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</si>
  <si>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</si>
  <si>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</si>
  <si>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</si>
  <si>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</si>
  <si>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</si>
  <si>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</si>
  <si>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</si>
  <si>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</si>
  <si>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</si>
  <si>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</si>
  <si>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</si>
  <si>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</si>
  <si>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</si>
  <si>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</si>
  <si>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</si>
  <si>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</si>
  <si>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</si>
  <si>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</si>
  <si>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</si>
  <si>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</si>
  <si>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</si>
  <si>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</si>
  <si>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</si>
  <si>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</si>
  <si>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</si>
  <si>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</si>
  <si>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</si>
  <si>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</si>
  <si>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</si>
  <si>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</si>
  <si>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</si>
  <si>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</si>
  <si>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</si>
  <si>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</si>
  <si>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</si>
  <si>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</si>
  <si>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</si>
  <si>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</si>
  <si>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</si>
  <si>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</si>
  <si>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</si>
  <si>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</si>
  <si>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</si>
  <si>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</si>
  <si>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</si>
  <si>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</si>
  <si>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</si>
  <si>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</si>
  <si>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</si>
  <si>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</si>
  <si>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</si>
  <si>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</si>
  <si>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</si>
  <si>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</si>
  <si>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</si>
  <si>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</si>
  <si>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</si>
  <si>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</si>
  <si>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</si>
  <si>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</si>
  <si>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</si>
  <si>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</si>
  <si>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</si>
  <si>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</si>
  <si>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</si>
  <si>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</si>
  <si>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</si>
  <si>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</si>
  <si>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</si>
  <si>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</si>
  <si>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</si>
  <si>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</si>
  <si>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</si>
  <si>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</si>
  <si>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</si>
  <si>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</si>
  <si>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</si>
  <si>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</si>
  <si>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</si>
  <si>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</si>
  <si>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</si>
  <si>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</si>
  <si>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</si>
  <si>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</si>
  <si>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</si>
  <si>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</si>
  <si>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</si>
  <si>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</si>
  <si>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</si>
  <si>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</si>
  <si>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</si>
  <si>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</si>
  <si>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</si>
  <si>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</si>
  <si>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</si>
  <si>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</si>
  <si>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</si>
  <si>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</si>
  <si>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</si>
  <si>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</si>
  <si>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</si>
  <si>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</si>
  <si>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</si>
  <si>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</si>
  <si>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</si>
  <si>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</si>
  <si>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</si>
  <si>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</si>
  <si>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</si>
  <si>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</si>
  <si>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</si>
  <si>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</si>
  <si>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</si>
  <si>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</si>
  <si>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</si>
  <si>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</si>
  <si>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</si>
  <si>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</si>
  <si>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</si>
  <si>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</si>
  <si>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</si>
  <si>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</si>
  <si>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</si>
  <si>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</si>
  <si>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</si>
  <si>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</si>
  <si>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</si>
  <si>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</si>
  <si>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</si>
  <si>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</si>
  <si>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</si>
  <si>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</si>
  <si>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</si>
  <si>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</si>
  <si>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</si>
  <si>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</si>
  <si>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</si>
  <si>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</si>
  <si>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</si>
  <si>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</si>
  <si>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</si>
  <si>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</si>
  <si>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</si>
  <si>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</si>
  <si>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</si>
  <si>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</si>
  <si>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</si>
  <si>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</si>
  <si>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</si>
  <si>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</si>
  <si>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</si>
  <si>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</si>
  <si>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</si>
  <si>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</si>
  <si>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</si>
  <si>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</si>
  <si>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</si>
  <si>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</si>
  <si>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</si>
  <si>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</si>
  <si>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</si>
  <si>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</si>
  <si>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</si>
  <si>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</si>
  <si>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</si>
  <si>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</si>
  <si>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</si>
  <si>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</si>
  <si>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</si>
  <si>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</si>
  <si>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</si>
  <si>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</si>
  <si>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</si>
  <si>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</si>
  <si>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</si>
  <si>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</si>
  <si>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</si>
  <si>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</si>
  <si>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</si>
  <si>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</si>
  <si>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</si>
  <si>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</si>
  <si>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</si>
  <si>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</si>
  <si>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</si>
  <si>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</si>
  <si>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</si>
  <si>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</si>
  <si>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</si>
  <si>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</si>
  <si>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</si>
  <si>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</si>
  <si>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</si>
  <si>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</si>
  <si>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</si>
  <si>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</si>
  <si>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</si>
  <si>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</si>
  <si>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</si>
  <si>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</si>
  <si>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</si>
  <si>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</si>
  <si>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</si>
  <si>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</si>
  <si>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</si>
  <si>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</si>
  <si>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</si>
  <si>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</si>
  <si>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</si>
  <si>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</si>
  <si>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</si>
  <si>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</si>
  <si>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</si>
  <si>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</si>
  <si>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</si>
  <si>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</si>
  <si>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</si>
  <si>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</si>
  <si>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</si>
  <si>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</si>
  <si>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</si>
  <si>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</si>
  <si>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</si>
  <si>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</si>
  <si>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</si>
  <si>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</si>
  <si>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</si>
  <si>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</si>
  <si>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</si>
  <si>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</si>
  <si>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</si>
  <si>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</si>
  <si>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</si>
  <si>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</si>
  <si>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</si>
  <si>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</si>
  <si>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</si>
  <si>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</si>
  <si>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</si>
  <si>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</si>
  <si>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</si>
  <si>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</si>
  <si>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</si>
  <si>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</si>
  <si>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</si>
  <si>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</si>
  <si>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</si>
  <si>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</si>
  <si>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</si>
  <si>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</si>
  <si>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</si>
  <si>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</si>
  <si>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</si>
  <si>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</si>
  <si>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</si>
  <si>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</si>
  <si>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</si>
  <si>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</si>
  <si>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</si>
  <si>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</si>
  <si>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</si>
  <si>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</si>
  <si>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</si>
  <si>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</si>
  <si>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</si>
  <si>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</si>
  <si>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</si>
  <si>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</si>
  <si>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</si>
  <si>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</si>
  <si>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</si>
  <si>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</si>
  <si>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</si>
  <si>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</si>
  <si>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</si>
  <si>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</si>
  <si>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</si>
  <si>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</si>
  <si>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</si>
  <si>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</si>
  <si>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</si>
  <si>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</si>
  <si>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</si>
  <si>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</si>
  <si>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</si>
  <si>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</si>
  <si>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</si>
  <si>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</si>
  <si>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</si>
  <si>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</si>
  <si>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</si>
  <si>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</si>
  <si>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</si>
  <si>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</si>
  <si>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</si>
  <si>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</si>
  <si>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</si>
  <si>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</si>
  <si>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</si>
  <si>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</si>
  <si>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</si>
  <si>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</si>
  <si>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</si>
  <si>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</si>
  <si>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</si>
  <si>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</si>
  <si>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</si>
  <si>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</si>
  <si>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</si>
  <si>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</si>
  <si>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</si>
  <si>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</si>
  <si>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</si>
  <si>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</si>
  <si>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</si>
  <si>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</si>
  <si>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</si>
  <si>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</si>
  <si>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</si>
  <si>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</si>
  <si>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</si>
  <si>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</si>
  <si>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</si>
  <si>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</si>
  <si>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</si>
  <si>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</si>
  <si>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</si>
  <si>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</si>
  <si>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</si>
  <si>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</si>
  <si>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</si>
  <si>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</si>
  <si>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</si>
  <si>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</si>
  <si>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</si>
  <si>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</si>
  <si>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</si>
  <si>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</si>
  <si>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</si>
  <si>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</si>
  <si>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</si>
  <si>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</si>
  <si>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</si>
  <si>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</si>
  <si>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</si>
  <si>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</si>
  <si>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</si>
  <si>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</si>
  <si>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</si>
  <si>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</si>
  <si>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</si>
  <si>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</si>
  <si>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</si>
  <si>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</si>
  <si>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</si>
  <si>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</si>
  <si>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</si>
  <si>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</si>
  <si>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</si>
  <si>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</si>
  <si>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</si>
  <si>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</si>
  <si>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</si>
  <si>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</si>
  <si>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</si>
  <si>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</si>
  <si>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</si>
  <si>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</si>
  <si>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</si>
  <si>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</si>
  <si>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</si>
  <si>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</si>
  <si>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</si>
  <si>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</si>
  <si>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</si>
  <si>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</si>
  <si>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</si>
  <si>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</si>
  <si>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</si>
  <si>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</si>
  <si>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</si>
  <si>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</si>
  <si>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</si>
  <si>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</si>
  <si>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</si>
  <si>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</si>
  <si>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</si>
  <si>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</si>
  <si>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</si>
  <si>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</si>
  <si>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</si>
  <si>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</si>
  <si>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</si>
  <si>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</si>
  <si>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</si>
  <si>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</si>
  <si>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</si>
  <si>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</si>
  <si>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</si>
  <si>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</si>
  <si>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</si>
  <si>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</si>
  <si>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</si>
  <si>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</si>
  <si>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</si>
  <si>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</si>
  <si>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</si>
  <si>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</si>
  <si>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</si>
  <si>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</si>
  <si>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</si>
  <si>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</si>
  <si>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</si>
  <si>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</si>
  <si>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</si>
  <si>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</si>
  <si>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</si>
  <si>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</si>
  <si>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</si>
  <si>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</si>
  <si>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</si>
  <si>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</si>
  <si>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</si>
  <si>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</si>
  <si>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</si>
  <si>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</si>
  <si>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</si>
  <si>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</si>
  <si>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</si>
  <si>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</si>
  <si>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</si>
  <si>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</si>
  <si>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</si>
  <si>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</si>
  <si>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</si>
  <si>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</si>
  <si>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</si>
  <si>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</si>
  <si>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</si>
  <si>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</si>
  <si>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</si>
  <si>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</si>
  <si>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</si>
  <si>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</si>
  <si>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</si>
  <si>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</si>
  <si>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</si>
  <si>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</si>
  <si>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</si>
  <si>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</si>
  <si>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</si>
  <si>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</si>
  <si>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</si>
  <si>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</si>
  <si>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</si>
  <si>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</si>
  <si>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</si>
  <si>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</si>
  <si>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</si>
  <si>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</si>
  <si>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</si>
  <si>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</si>
  <si>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</si>
  <si>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</si>
  <si>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</si>
  <si>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</si>
  <si>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</si>
  <si>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</si>
  <si>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</si>
  <si>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</si>
  <si>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</si>
  <si>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</si>
  <si>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</si>
  <si>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</si>
  <si>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</si>
  <si>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</si>
  <si>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</si>
  <si>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</si>
  <si>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</si>
  <si>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</si>
  <si>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</si>
  <si>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</si>
  <si>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</si>
  <si>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</si>
  <si>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</si>
  <si>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</si>
  <si>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</si>
  <si>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</si>
  <si>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</si>
  <si>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</si>
  <si>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</si>
  <si>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</si>
  <si>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</si>
  <si>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</si>
  <si>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</si>
  <si>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</si>
  <si>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</si>
  <si>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</si>
  <si>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</si>
  <si>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</si>
  <si>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</si>
  <si>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</si>
  <si>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</si>
  <si>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</si>
  <si>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</si>
  <si>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</si>
  <si>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</si>
  <si>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</si>
  <si>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</si>
  <si>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</si>
  <si>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</si>
  <si>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</si>
  <si>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</si>
  <si>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</si>
  <si>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</si>
  <si>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</si>
  <si>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</si>
  <si>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</si>
  <si>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</si>
  <si>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</si>
  <si>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</si>
  <si>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</si>
  <si>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</si>
  <si>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</si>
  <si>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</si>
  <si>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</si>
  <si>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</si>
  <si>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</si>
  <si>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</si>
  <si>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</si>
  <si>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</si>
  <si>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</si>
  <si>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</si>
  <si>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</si>
  <si>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</si>
  <si>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</si>
  <si>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</si>
  <si>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</si>
  <si>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</si>
  <si>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</si>
  <si>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</si>
  <si>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</si>
  <si>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</si>
  <si>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</si>
  <si>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</si>
  <si>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</si>
  <si>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</si>
  <si>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</si>
  <si>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</si>
  <si>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</si>
  <si>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</si>
  <si>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</si>
  <si>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</si>
  <si>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</si>
  <si>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</si>
  <si>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</si>
  <si>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</si>
  <si>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</si>
  <si>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</si>
  <si>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</si>
  <si>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</si>
  <si>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</si>
  <si>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</si>
  <si>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</si>
  <si>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</si>
  <si>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</si>
  <si>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</si>
  <si>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</si>
  <si>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</si>
  <si>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</si>
  <si>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</si>
  <si>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</si>
  <si>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</si>
  <si>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</si>
  <si>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</si>
  <si>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</si>
  <si>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</si>
  <si>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</si>
  <si>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</si>
  <si>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</si>
  <si>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</si>
  <si>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</si>
  <si>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</si>
  <si>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</si>
  <si>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</si>
  <si>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</si>
  <si>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</si>
  <si>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</si>
  <si>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</si>
  <si>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</si>
  <si>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</si>
  <si>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</si>
  <si>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</si>
  <si>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</si>
  <si>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</si>
  <si>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</si>
  <si>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</si>
  <si>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</si>
  <si>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</si>
  <si>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</si>
  <si>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</si>
  <si>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</si>
  <si>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</si>
  <si>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</si>
  <si>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</si>
  <si>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</si>
  <si>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</si>
  <si>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</si>
  <si>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</si>
  <si>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</si>
  <si>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</si>
  <si>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</si>
  <si>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</si>
  <si>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</si>
  <si>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</si>
  <si>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</si>
  <si>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</si>
  <si>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</si>
  <si>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</si>
  <si>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</si>
  <si>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</si>
  <si>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</si>
  <si>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</si>
  <si>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</si>
  <si>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</si>
  <si>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</si>
  <si>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</si>
  <si>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</si>
  <si>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</si>
  <si>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</si>
  <si>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</si>
  <si>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</si>
  <si>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</si>
  <si>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</si>
  <si>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</si>
  <si>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</si>
  <si>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</si>
  <si>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</si>
  <si>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</si>
  <si>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</si>
  <si>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</si>
  <si>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</si>
  <si>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</si>
  <si>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</si>
  <si>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</si>
  <si>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</si>
  <si>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</si>
  <si>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</si>
  <si>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</si>
  <si>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</si>
  <si>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</si>
  <si>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</si>
  <si>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</si>
  <si>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</si>
  <si>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</si>
  <si>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</si>
  <si>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</si>
  <si>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</si>
  <si>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</si>
  <si>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</si>
  <si>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</si>
  <si>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</si>
  <si>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</si>
  <si>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</si>
  <si>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</si>
  <si>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</si>
  <si>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</si>
  <si>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</si>
  <si>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</si>
  <si>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</si>
  <si>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</si>
  <si>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</si>
  <si>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</si>
  <si>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</si>
  <si>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</si>
  <si>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</si>
  <si>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</si>
  <si>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</si>
  <si>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</si>
  <si>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</si>
  <si>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</si>
  <si>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</si>
  <si>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</si>
  <si>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</si>
  <si>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</si>
  <si>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</si>
  <si>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</si>
  <si>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</si>
  <si>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</si>
  <si>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</si>
  <si>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</si>
  <si>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</si>
  <si>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</si>
  <si>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</si>
  <si>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</si>
  <si>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</si>
  <si>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</si>
  <si>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</si>
  <si>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</si>
  <si>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</si>
  <si>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</si>
  <si>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</si>
  <si>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</si>
  <si>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</si>
  <si>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</si>
  <si>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</si>
  <si>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</si>
  <si>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</si>
  <si>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</si>
  <si>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</si>
  <si>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</si>
  <si>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</si>
  <si>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</si>
  <si>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</si>
  <si>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</si>
  <si>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</si>
  <si>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</si>
  <si>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</si>
  <si>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</si>
  <si>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</si>
  <si>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</si>
  <si>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</si>
  <si>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</si>
  <si>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</si>
  <si>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</si>
  <si>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</si>
  <si>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</si>
  <si>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</si>
  <si>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</si>
  <si>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</si>
  <si>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</si>
  <si>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</si>
  <si>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</si>
  <si>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</si>
  <si>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</si>
  <si>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</si>
  <si>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</si>
  <si>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</si>
  <si>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</si>
  <si>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</si>
  <si>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</si>
  <si>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</si>
  <si>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</si>
  <si>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</si>
  <si>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</si>
  <si>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</si>
  <si>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</si>
  <si>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</si>
  <si>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</si>
  <si>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</si>
  <si>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</si>
  <si>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</si>
  <si>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</si>
  <si>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</si>
  <si>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</si>
  <si>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</si>
  <si>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</si>
  <si>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</si>
  <si>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</si>
  <si>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</si>
  <si>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</si>
  <si>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</si>
  <si>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</si>
  <si>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</si>
  <si>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</si>
  <si>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</si>
  <si>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</si>
  <si>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</si>
  <si>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</si>
  <si>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</si>
  <si>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</si>
  <si>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</si>
  <si>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</si>
  <si>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</si>
  <si>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</si>
  <si>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</si>
  <si>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</si>
  <si>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</si>
  <si>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</si>
  <si>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</si>
  <si>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</si>
  <si>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</si>
  <si>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</si>
  <si>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</si>
  <si>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</si>
  <si>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</si>
  <si>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</si>
  <si>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</si>
  <si>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</si>
  <si>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</si>
  <si>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</si>
  <si>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</si>
  <si>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</si>
  <si>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</si>
  <si>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</si>
  <si>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</si>
  <si>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</si>
  <si>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</si>
  <si>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</si>
  <si>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</si>
  <si>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</si>
  <si>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</si>
  <si>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</si>
  <si>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</si>
  <si>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</si>
  <si>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</si>
  <si>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</si>
  <si>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</si>
  <si>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</si>
  <si>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</si>
  <si>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</si>
  <si>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</si>
  <si>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</si>
  <si>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</si>
  <si>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</si>
  <si>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</si>
  <si>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</si>
  <si>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</si>
  <si>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</si>
  <si>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</si>
  <si>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</si>
  <si>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</si>
  <si>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</si>
  <si>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</si>
  <si>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</si>
  <si>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</si>
  <si>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</si>
  <si>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</si>
  <si>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</si>
  <si>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</si>
  <si>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</si>
  <si>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</si>
  <si>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</si>
  <si>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</si>
  <si>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</si>
  <si>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</si>
  <si>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</si>
  <si>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</si>
  <si>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</si>
  <si>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</si>
  <si>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</si>
  <si>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</si>
  <si>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</si>
  <si>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</si>
  <si>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</si>
  <si>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</si>
  <si>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</si>
  <si>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</si>
  <si>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</si>
  <si>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</si>
  <si>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</si>
  <si>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</si>
  <si>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</si>
  <si>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</si>
  <si>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</si>
  <si>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</si>
  <si>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</si>
  <si>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</si>
  <si>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</si>
  <si>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</si>
  <si>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</si>
  <si>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</si>
  <si>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</si>
  <si>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</si>
  <si>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</si>
  <si>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</si>
  <si>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</si>
  <si>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</si>
  <si>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</si>
  <si>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</si>
  <si>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</si>
  <si>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</si>
  <si>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</si>
  <si>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</si>
  <si>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</si>
  <si>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</si>
  <si>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</si>
  <si>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</si>
  <si>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</si>
  <si>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</si>
  <si>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</si>
  <si>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</si>
  <si>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</si>
  <si>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</si>
  <si>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</si>
  <si>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</si>
  <si>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</si>
  <si>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</si>
  <si>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</si>
  <si>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</si>
  <si>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</si>
  <si>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</si>
  <si>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</si>
  <si>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</si>
  <si>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</si>
  <si>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</si>
  <si>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</si>
  <si>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</si>
  <si>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</si>
  <si>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</si>
  <si>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</si>
  <si>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</si>
  <si>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</si>
  <si>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</si>
  <si>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</si>
  <si>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</si>
  <si>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</si>
  <si>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</si>
  <si>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</si>
  <si>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</si>
  <si>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</si>
  <si>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</si>
  <si>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</si>
  <si>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</si>
  <si>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</si>
  <si>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</si>
  <si>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</si>
  <si>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</si>
  <si>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</si>
  <si>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</si>
  <si>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</si>
  <si>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</si>
  <si>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</si>
  <si>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</si>
  <si>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</si>
  <si>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</si>
  <si>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</si>
  <si>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</si>
  <si>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</si>
  <si>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</si>
  <si>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</si>
  <si>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</si>
  <si>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</si>
  <si>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</si>
  <si>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</si>
  <si>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</si>
  <si>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</si>
  <si>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</si>
  <si>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</si>
  <si>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</si>
  <si>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</si>
  <si>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</si>
  <si>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</si>
  <si>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</si>
  <si>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</si>
  <si>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</si>
  <si>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</si>
  <si>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</si>
  <si>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</si>
  <si>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</si>
  <si>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</si>
  <si>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</si>
  <si>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</si>
  <si>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</si>
  <si>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</si>
  <si>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</si>
  <si>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</si>
  <si>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</si>
  <si>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</si>
  <si>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</si>
  <si>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</si>
  <si>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</si>
  <si>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</si>
  <si>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</si>
  <si>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</si>
  <si>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</si>
  <si>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</si>
  <si>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</si>
  <si>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</si>
  <si>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</si>
  <si>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</si>
  <si>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</si>
  <si>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</si>
  <si>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</si>
  <si>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</si>
  <si>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</si>
  <si>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</si>
  <si>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</si>
  <si>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</si>
  <si>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</si>
  <si>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</si>
  <si>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</si>
  <si>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</si>
  <si>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</si>
  <si>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</si>
  <si>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</si>
  <si>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</si>
  <si>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</si>
  <si>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</si>
  <si>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</si>
  <si>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</si>
  <si>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</si>
  <si>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</si>
  <si>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</si>
  <si>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</si>
  <si>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</si>
  <si>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</si>
  <si>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</si>
  <si>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</si>
  <si>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</si>
  <si>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</si>
  <si>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</si>
  <si>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</si>
  <si>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</si>
  <si>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</si>
  <si>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</si>
  <si>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</si>
  <si>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</si>
  <si>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</si>
  <si>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</si>
  <si>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</si>
  <si>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</si>
  <si>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</si>
  <si>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</si>
  <si>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</si>
  <si>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</si>
  <si>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</si>
  <si>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</si>
  <si>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</si>
  <si>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</si>
  <si>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</si>
  <si>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</si>
  <si>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</si>
  <si>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</si>
  <si>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</si>
  <si>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</si>
  <si>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</si>
  <si>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</si>
  <si>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</si>
  <si>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</si>
  <si>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</si>
  <si>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</si>
  <si>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</si>
  <si>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</si>
  <si>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</si>
  <si>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</si>
  <si>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</si>
  <si>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</si>
  <si>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</si>
  <si>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</si>
  <si>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</si>
  <si>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</si>
  <si>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</si>
  <si>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</si>
  <si>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</si>
  <si>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</si>
  <si>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</si>
  <si>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</si>
  <si>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</si>
  <si>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</si>
  <si>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</si>
  <si>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</si>
  <si>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</si>
  <si>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</si>
  <si>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</si>
  <si>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</si>
  <si>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</si>
  <si>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</si>
  <si>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</si>
  <si>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</si>
  <si>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</si>
  <si>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</si>
  <si>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</si>
  <si>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</si>
  <si>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</si>
  <si>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</si>
  <si>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</si>
  <si>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</si>
  <si>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</si>
  <si>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</si>
  <si>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</si>
  <si>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</si>
  <si>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</si>
  <si>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</si>
  <si>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</si>
  <si>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</si>
  <si>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</si>
  <si>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</si>
  <si>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</si>
  <si>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</si>
  <si>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</si>
  <si>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</si>
  <si>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</si>
  <si>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</si>
  <si>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</si>
  <si>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</si>
  <si>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</si>
  <si>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</si>
  <si>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</si>
  <si>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</si>
  <si>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</si>
  <si>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</si>
  <si>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</si>
  <si>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</si>
  <si>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</si>
  <si>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</si>
  <si>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</si>
  <si>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</si>
  <si>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</si>
  <si>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</si>
  <si>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</si>
  <si>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</si>
  <si>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</si>
  <si>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</si>
  <si>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</si>
  <si>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</si>
  <si>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</si>
  <si>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</si>
  <si>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</si>
  <si>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</si>
  <si>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</si>
  <si>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</si>
  <si>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</si>
  <si>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</si>
  <si>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</si>
  <si>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</si>
  <si>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</si>
  <si>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</si>
  <si>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</si>
  <si>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</si>
  <si>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</si>
  <si>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</si>
  <si>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</si>
  <si>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</si>
  <si>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</si>
  <si>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</si>
  <si>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</si>
  <si>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</si>
  <si>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</si>
  <si>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</si>
  <si>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</si>
  <si>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</si>
  <si>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</si>
  <si>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</si>
  <si>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</si>
  <si>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</si>
  <si>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</si>
  <si>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</si>
  <si>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</si>
  <si>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</si>
  <si>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</si>
  <si>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</si>
  <si>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</si>
  <si>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</si>
  <si>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</si>
  <si>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</si>
  <si>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</si>
  <si>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</si>
  <si>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</si>
  <si>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</si>
  <si>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</si>
  <si>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</si>
  <si>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</si>
  <si>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</si>
  <si>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</si>
  <si>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</si>
  <si>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</si>
  <si>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</si>
  <si>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</si>
  <si>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</si>
  <si>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</si>
  <si>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</si>
  <si>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</si>
  <si>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</si>
  <si>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</si>
  <si>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</si>
  <si>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</si>
  <si>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</si>
  <si>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</si>
  <si>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</si>
  <si>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</si>
  <si>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</si>
  <si>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</si>
  <si>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</si>
  <si>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</si>
  <si>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</si>
  <si>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</si>
  <si>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</si>
  <si>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</si>
  <si>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</si>
  <si>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</si>
  <si>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</si>
  <si>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</si>
  <si>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</si>
  <si>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</si>
  <si>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</si>
  <si>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</si>
  <si>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</si>
  <si>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</si>
  <si>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</si>
  <si>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</si>
  <si>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</si>
  <si>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</si>
  <si>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</si>
  <si>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</si>
  <si>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</si>
  <si>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</si>
  <si>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</si>
  <si>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</si>
  <si>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</si>
  <si>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</si>
  <si>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</si>
  <si>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</si>
  <si>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</si>
  <si>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</si>
  <si>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</si>
  <si>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</si>
  <si>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</si>
  <si>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</si>
  <si>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</si>
  <si>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</si>
  <si>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</si>
  <si>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</si>
  <si>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</si>
  <si>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</si>
  <si>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</si>
  <si>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</si>
  <si>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</si>
  <si>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</si>
  <si>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</si>
  <si>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</si>
  <si>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</si>
  <si>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</si>
  <si>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</si>
  <si>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</si>
  <si>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</si>
  <si>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</si>
  <si>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</si>
  <si>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</si>
  <si>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</si>
  <si>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</si>
  <si>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</si>
  <si>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</si>
  <si>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</si>
  <si>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</si>
  <si>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</si>
  <si>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</si>
  <si>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</si>
  <si>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</si>
  <si>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</si>
  <si>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</si>
  <si>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</si>
  <si>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</si>
  <si>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</si>
  <si>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</si>
  <si>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</si>
  <si>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</si>
  <si>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</si>
  <si>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</si>
  <si>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</si>
  <si>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</si>
  <si>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</si>
  <si>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</si>
  <si>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</si>
  <si>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</si>
  <si>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</si>
  <si>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</si>
  <si>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</si>
  <si>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</si>
  <si>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</si>
  <si>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</si>
  <si>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</si>
  <si>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</si>
  <si>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</si>
  <si>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</si>
  <si>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</si>
  <si>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</si>
  <si>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</si>
  <si>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</si>
  <si>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</si>
  <si>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</si>
  <si>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</si>
  <si>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</si>
  <si>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</si>
  <si>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</si>
  <si>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</si>
  <si>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</si>
  <si>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</si>
  <si>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</si>
  <si>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</si>
  <si>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</si>
  <si>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</si>
  <si>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</si>
  <si>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</si>
  <si>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</si>
  <si>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</si>
  <si>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</si>
  <si>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</si>
  <si>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</si>
  <si>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</si>
  <si>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</si>
  <si>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</si>
  <si>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</si>
  <si>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</si>
  <si>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</si>
  <si>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</si>
  <si>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</si>
  <si>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</si>
  <si>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</si>
  <si>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</si>
  <si>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</si>
  <si>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</si>
  <si>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</si>
  <si>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</si>
  <si>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</si>
  <si>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</si>
  <si>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</si>
  <si>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</si>
  <si>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</si>
  <si>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</si>
  <si>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</si>
  <si>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</si>
  <si>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</si>
  <si>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</si>
  <si>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</si>
  <si>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</si>
  <si>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</si>
  <si>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</si>
  <si>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</si>
  <si>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</si>
  <si>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</si>
  <si>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</si>
  <si>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</si>
  <si>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</si>
  <si>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</si>
  <si>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</si>
  <si>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</si>
  <si>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</si>
  <si>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</si>
  <si>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</si>
  <si>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</si>
  <si>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</si>
  <si>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</si>
  <si>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</si>
  <si>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</si>
  <si>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</si>
  <si>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</si>
  <si>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</si>
  <si>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</si>
  <si>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</si>
  <si>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</si>
  <si>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</si>
  <si>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</si>
  <si>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</si>
  <si>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</si>
  <si>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</si>
  <si>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</si>
  <si>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</si>
  <si>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</si>
  <si>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</si>
  <si>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</si>
  <si>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</si>
  <si>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</si>
  <si>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</si>
  <si>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</si>
  <si>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</si>
  <si>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</si>
  <si>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</si>
  <si>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</si>
  <si>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</si>
  <si>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</si>
  <si>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</si>
  <si>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</si>
  <si>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</si>
  <si>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</si>
  <si>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</si>
  <si>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</si>
  <si>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</si>
  <si>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</si>
  <si>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</si>
  <si>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</si>
  <si>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</si>
  <si>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</si>
  <si>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</si>
  <si>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</si>
  <si>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</si>
  <si>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</si>
  <si>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</si>
  <si>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</si>
  <si>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</si>
  <si>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</si>
  <si>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</si>
  <si>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</si>
  <si>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</si>
  <si>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</si>
  <si>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</si>
  <si>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</si>
  <si>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</si>
  <si>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</si>
  <si>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</si>
  <si>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</si>
  <si>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</si>
  <si>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</si>
  <si>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</si>
  <si>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</si>
  <si>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</si>
  <si>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</si>
  <si>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</si>
  <si>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</si>
  <si>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</si>
  <si>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</si>
  <si>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</si>
  <si>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</si>
  <si>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</si>
  <si>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</si>
  <si>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</si>
  <si>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</si>
  <si>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</si>
  <si>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</si>
  <si>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</si>
  <si>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</si>
  <si>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</si>
  <si>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</si>
  <si>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</si>
  <si>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</si>
  <si>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</si>
  <si>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</si>
  <si>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</si>
  <si>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</si>
  <si>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</si>
  <si>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</si>
  <si>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</si>
  <si>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</si>
  <si>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</si>
  <si>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</si>
  <si>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</si>
  <si>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</si>
  <si>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</si>
  <si>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</si>
  <si>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</si>
  <si>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</si>
  <si>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</si>
  <si>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</si>
  <si>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</si>
  <si>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</si>
  <si>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</si>
  <si>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</si>
  <si>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</si>
  <si>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</si>
  <si>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</si>
  <si>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</si>
  <si>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</si>
  <si>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</si>
  <si>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</si>
  <si>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</si>
  <si>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</si>
  <si>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</si>
  <si>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</si>
  <si>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</si>
  <si>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</si>
  <si>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</si>
  <si>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</si>
  <si>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</si>
  <si>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</si>
  <si>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</si>
  <si>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</si>
  <si>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</si>
  <si>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</si>
  <si>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</si>
  <si>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</si>
  <si>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</si>
  <si>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</si>
  <si>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</si>
  <si>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</si>
  <si>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</si>
  <si>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</si>
  <si>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</si>
  <si>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</si>
  <si>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</si>
  <si>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</si>
  <si>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</si>
  <si>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</si>
  <si>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</si>
  <si>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</si>
  <si>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</si>
  <si>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</si>
  <si>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</si>
  <si>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</si>
  <si>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</si>
  <si>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</si>
  <si>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</si>
  <si>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</si>
  <si>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</si>
  <si>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</si>
  <si>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</si>
  <si>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</si>
  <si>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</si>
  <si>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</si>
  <si>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</si>
  <si>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</si>
  <si>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</si>
  <si>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</si>
  <si>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</si>
  <si>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</si>
  <si>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</si>
  <si>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</si>
  <si>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</si>
  <si>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</si>
  <si>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</si>
  <si>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</si>
  <si>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</si>
  <si>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</si>
  <si>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</si>
  <si>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</si>
  <si>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</si>
  <si>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</si>
  <si>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</si>
  <si>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</si>
  <si>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</si>
  <si>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</si>
  <si>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</si>
  <si>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</si>
  <si>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</si>
  <si>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</si>
  <si>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</si>
  <si>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</si>
  <si>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</si>
  <si>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</si>
  <si>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</si>
  <si>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</si>
  <si>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</si>
  <si>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</si>
  <si>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</si>
  <si>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</si>
  <si>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</si>
  <si>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</si>
  <si>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</si>
  <si>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</si>
  <si>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</si>
  <si>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</si>
  <si>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</si>
  <si>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</si>
  <si>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</si>
  <si>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</si>
  <si>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</si>
  <si>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</si>
  <si>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</si>
  <si>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</si>
  <si>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</si>
  <si>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</si>
  <si>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</si>
  <si>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</si>
  <si>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</si>
  <si>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</si>
  <si>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</si>
  <si>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</si>
  <si>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</si>
  <si>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</si>
  <si>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</si>
  <si>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</si>
  <si>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</si>
  <si>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</si>
  <si>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</si>
  <si>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</si>
  <si>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</si>
  <si>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</si>
  <si>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</si>
  <si>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</si>
  <si>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</si>
  <si>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</si>
  <si>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</si>
  <si>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</si>
  <si>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</si>
  <si>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</si>
  <si>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</si>
  <si>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</si>
  <si>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</si>
  <si>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</si>
  <si>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</si>
  <si>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</si>
  <si>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</si>
  <si>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</si>
  <si>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</si>
  <si>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</si>
  <si>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</si>
  <si>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</si>
  <si>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</si>
  <si>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</si>
  <si>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</si>
  <si>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</si>
  <si>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</si>
  <si>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</si>
  <si>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</si>
  <si>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</si>
  <si>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</si>
  <si>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</si>
  <si>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</si>
  <si>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</si>
  <si>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</si>
  <si>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</si>
  <si>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</si>
  <si>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</si>
  <si>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</si>
  <si>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</si>
  <si>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</si>
  <si>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</si>
  <si>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</si>
  <si>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</si>
  <si>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</si>
  <si>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</si>
  <si>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</si>
  <si>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</si>
  <si>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</si>
  <si>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</si>
  <si>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</si>
  <si>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</si>
  <si>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</si>
  <si>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</si>
  <si>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</si>
  <si>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</si>
  <si>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</si>
  <si>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</si>
  <si>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</si>
  <si>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</si>
  <si>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</si>
  <si>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</si>
  <si>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</si>
  <si>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</si>
  <si>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</si>
  <si>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</si>
  <si>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</si>
  <si>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</si>
  <si>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</si>
  <si>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</si>
  <si>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</si>
  <si>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</si>
  <si>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</si>
  <si>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</si>
  <si>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</si>
  <si>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</si>
  <si>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</si>
  <si>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</si>
  <si>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</si>
  <si>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</si>
  <si>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</si>
  <si>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</si>
  <si>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</si>
  <si>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</si>
  <si>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</si>
  <si>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</si>
  <si>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</si>
  <si>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</si>
  <si>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</si>
  <si>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</si>
  <si>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</si>
  <si>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</si>
  <si>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</si>
  <si>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</si>
  <si>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</si>
  <si>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</si>
  <si>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</si>
  <si>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</si>
  <si>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</si>
  <si>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</si>
  <si>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</si>
  <si>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</si>
  <si>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</si>
  <si>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</si>
  <si>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</si>
  <si>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</si>
  <si>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</si>
  <si>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</si>
  <si>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</si>
  <si>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</si>
  <si>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</si>
  <si>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</si>
  <si>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</si>
  <si>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</si>
  <si>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</si>
  <si>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</si>
  <si>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</si>
  <si>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</si>
  <si>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</si>
  <si>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</si>
  <si>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</si>
  <si>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</si>
  <si>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</si>
  <si>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</si>
  <si>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</si>
  <si>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</si>
  <si>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</si>
  <si>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</si>
  <si>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</si>
  <si>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</si>
  <si>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</si>
  <si>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</si>
  <si>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</si>
  <si>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</si>
  <si>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</si>
  <si>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</si>
  <si>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</si>
  <si>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</si>
  <si>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</si>
  <si>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</si>
  <si>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</si>
  <si>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</si>
  <si>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</si>
  <si>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</si>
  <si>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</si>
  <si>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</si>
  <si>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</si>
  <si>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</si>
  <si>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</si>
  <si>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</si>
  <si>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</si>
  <si>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</si>
  <si>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</si>
  <si>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</si>
  <si>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</si>
  <si>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</si>
  <si>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</si>
  <si>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</si>
  <si>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</si>
  <si>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</si>
  <si>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</si>
  <si>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</si>
  <si>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</si>
  <si>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</si>
  <si>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</si>
  <si>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</si>
  <si>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</si>
  <si>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</si>
  <si>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</si>
  <si>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</si>
  <si>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</si>
  <si>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</si>
  <si>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</si>
  <si>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</si>
  <si>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</si>
  <si>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</si>
  <si>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</si>
  <si>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</si>
  <si>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</si>
  <si>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</si>
  <si>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</si>
  <si>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</si>
  <si>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</si>
  <si>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</si>
  <si>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</si>
  <si>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</si>
  <si>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</si>
  <si>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</si>
  <si>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</si>
  <si>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</si>
  <si>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</si>
  <si>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</si>
  <si>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</si>
  <si>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</si>
  <si>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</si>
  <si>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</si>
  <si>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</si>
  <si>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</si>
  <si>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</si>
  <si>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</si>
  <si>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</si>
  <si>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</si>
  <si>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</si>
  <si>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</si>
  <si>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</si>
  <si>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</si>
  <si>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</si>
  <si>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</si>
  <si>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</si>
  <si>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</si>
  <si>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</si>
  <si>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</si>
  <si>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</si>
  <si>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</si>
  <si>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</si>
  <si>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</si>
  <si>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</si>
  <si>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</si>
  <si>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</si>
  <si>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</si>
  <si>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</si>
  <si>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</si>
  <si>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</si>
  <si>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</si>
  <si>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</si>
  <si>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</si>
  <si>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</si>
  <si>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</si>
  <si>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</si>
  <si>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</si>
  <si>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</si>
  <si>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</si>
  <si>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</si>
  <si>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</si>
  <si>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</si>
  <si>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</si>
  <si>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</si>
  <si>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</si>
  <si>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</si>
  <si>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</si>
  <si>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</si>
  <si>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</si>
  <si>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</si>
  <si>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</si>
  <si>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</si>
  <si>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</si>
  <si>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</si>
  <si>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</si>
  <si>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</si>
  <si>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</si>
  <si>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</si>
  <si>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</si>
  <si>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</si>
  <si>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</si>
  <si>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</si>
  <si>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</si>
  <si>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</si>
  <si>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</si>
  <si>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</si>
  <si>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</si>
  <si>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</si>
  <si>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</si>
  <si>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</si>
  <si>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</si>
  <si>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</si>
  <si>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</si>
  <si>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</si>
  <si>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</si>
  <si>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</si>
  <si>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</si>
  <si>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</si>
  <si>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</si>
  <si>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</si>
  <si>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</si>
  <si>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</si>
  <si>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</si>
  <si>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</si>
  <si>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</si>
  <si>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</si>
  <si>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</si>
  <si>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</si>
  <si>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</si>
  <si>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</si>
  <si>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</si>
  <si>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</si>
  <si>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</si>
  <si>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</si>
  <si>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</si>
  <si>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</si>
  <si>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</si>
  <si>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</si>
  <si>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</si>
  <si>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</si>
  <si>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</si>
  <si>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</si>
  <si>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</si>
  <si>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</si>
  <si>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</si>
  <si>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</si>
  <si>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</si>
  <si>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</si>
  <si>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</si>
  <si>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</si>
  <si>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</si>
  <si>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</si>
  <si>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</si>
  <si>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</si>
  <si>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</si>
  <si>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</si>
  <si>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</si>
  <si>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</si>
  <si>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</si>
  <si>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</si>
  <si>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</si>
  <si>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</si>
  <si>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</si>
  <si>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</si>
  <si>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</si>
  <si>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</si>
  <si>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</si>
  <si>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</si>
  <si>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</si>
  <si>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</si>
  <si>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</si>
  <si>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</si>
  <si>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</si>
  <si>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</si>
  <si>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</si>
  <si>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</si>
  <si>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</si>
  <si>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</si>
  <si>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</si>
  <si>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</si>
  <si>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</si>
  <si>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</si>
  <si>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</si>
  <si>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</si>
  <si>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</si>
  <si>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</si>
  <si>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</si>
  <si>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</si>
  <si>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</si>
  <si>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</si>
  <si>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</si>
  <si>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</si>
  <si>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</si>
  <si>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</si>
  <si>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</si>
  <si>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</si>
  <si>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</si>
  <si>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</si>
  <si>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</si>
  <si>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</si>
  <si>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</si>
  <si>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</si>
  <si>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</si>
  <si>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</si>
  <si>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</si>
  <si>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</si>
  <si>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</si>
  <si>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</si>
  <si>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</si>
  <si>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</si>
  <si>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</si>
  <si>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</si>
  <si>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</si>
  <si>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</si>
  <si>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</si>
  <si>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</si>
  <si>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</si>
  <si>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</si>
  <si>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</si>
  <si>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</si>
  <si>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</si>
  <si>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</si>
  <si>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</si>
  <si>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</si>
  <si>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</si>
  <si>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</si>
  <si>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</si>
  <si>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</si>
  <si>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</si>
  <si>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</si>
  <si>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</si>
  <si>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</si>
  <si>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</si>
  <si>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</si>
  <si>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</si>
  <si>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</si>
  <si>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</si>
  <si>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</si>
  <si>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</si>
  <si>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</si>
  <si>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</si>
  <si>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</si>
  <si>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</si>
  <si>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</si>
  <si>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</si>
  <si>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</si>
  <si>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</si>
  <si>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</si>
  <si>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</si>
  <si>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</si>
  <si>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</si>
  <si>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</si>
  <si>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</si>
  <si>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</si>
  <si>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</si>
  <si>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</si>
  <si>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</si>
  <si>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</si>
  <si>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</si>
  <si>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</si>
  <si>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</si>
  <si>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</si>
  <si>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</si>
  <si>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</si>
  <si>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</si>
  <si>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</si>
  <si>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</si>
  <si>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</si>
  <si>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</si>
  <si>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</si>
  <si>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</si>
  <si>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</si>
  <si>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</si>
  <si>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</si>
  <si>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</si>
  <si>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</si>
  <si>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</si>
  <si>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</si>
  <si>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</si>
  <si>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</si>
  <si>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</si>
  <si>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</si>
  <si>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</si>
  <si>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</si>
  <si>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</si>
  <si>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</si>
  <si>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</si>
  <si>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</si>
  <si>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</si>
  <si>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</si>
  <si>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</si>
  <si>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</si>
  <si>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</si>
  <si>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</si>
  <si>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</si>
  <si>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</si>
  <si>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</si>
  <si>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</si>
  <si>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</si>
  <si>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</si>
  <si>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</si>
  <si>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</si>
  <si>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</si>
  <si>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</si>
  <si>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</si>
  <si>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</si>
  <si>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</si>
  <si>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</si>
  <si>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</si>
  <si>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</si>
  <si>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</si>
  <si>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</si>
  <si>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</si>
  <si>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</si>
  <si>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</si>
  <si>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</si>
  <si>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</si>
  <si>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</si>
  <si>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</si>
  <si>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</si>
  <si>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</si>
  <si>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</si>
  <si>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</si>
  <si>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</si>
  <si>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</si>
  <si>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</si>
  <si>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</si>
  <si>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</si>
  <si>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</si>
  <si>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</si>
  <si>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</si>
  <si>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</si>
  <si>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</si>
  <si>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</si>
  <si>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</si>
  <si>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</si>
  <si>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</si>
  <si>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</si>
  <si>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</si>
  <si>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</si>
  <si>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</si>
  <si>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</si>
  <si>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</si>
  <si>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</si>
  <si>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</si>
  <si>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</si>
  <si>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</si>
  <si>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</si>
  <si>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</si>
  <si>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</si>
  <si>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</si>
  <si>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</si>
  <si>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</si>
  <si>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</si>
  <si>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</si>
  <si>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</si>
  <si>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</si>
  <si>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</si>
  <si>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</si>
  <si>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</si>
  <si>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</si>
  <si>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</si>
  <si>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</si>
  <si>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</si>
  <si>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</si>
  <si>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</si>
  <si>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</si>
  <si>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</si>
  <si>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</si>
  <si>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</si>
  <si>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</si>
  <si>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</si>
  <si>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</si>
  <si>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</si>
  <si>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</si>
  <si>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</si>
  <si>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</si>
  <si>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</si>
  <si>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</si>
  <si>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</si>
  <si>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</si>
  <si>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</si>
  <si>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</si>
  <si>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</si>
  <si>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</si>
  <si>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</si>
  <si>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</si>
  <si>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</si>
  <si>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</si>
  <si>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</si>
  <si>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</si>
  <si>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</si>
  <si>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</si>
  <si>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</si>
  <si>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</si>
  <si>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</si>
  <si>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</si>
  <si>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</si>
  <si>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</si>
  <si>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</si>
  <si>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</si>
  <si>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</si>
  <si>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</si>
  <si>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</si>
  <si>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</si>
  <si>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</si>
  <si>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</si>
  <si>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</si>
  <si>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</si>
  <si>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</si>
  <si>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</si>
  <si>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</si>
  <si>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</si>
  <si>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</si>
  <si>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</si>
  <si>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</si>
  <si>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</si>
  <si>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</si>
  <si>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</si>
  <si>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</si>
  <si>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</si>
  <si>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</si>
  <si>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</si>
  <si>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</si>
  <si>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</si>
  <si>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</si>
  <si>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</si>
  <si>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</si>
  <si>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</si>
  <si>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</si>
  <si>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</si>
  <si>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</si>
  <si>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</si>
  <si>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</si>
  <si>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</si>
  <si>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</si>
  <si>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</si>
  <si>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</si>
  <si>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</si>
  <si>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</si>
  <si>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</si>
  <si>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</si>
  <si>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</si>
  <si>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</si>
  <si>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</si>
  <si>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</si>
  <si>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</si>
  <si>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</si>
  <si>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</si>
  <si>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</si>
  <si>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</si>
  <si>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</si>
  <si>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</si>
  <si>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</si>
  <si>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</si>
  <si>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</si>
  <si>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</si>
  <si>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</si>
  <si>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</si>
  <si>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</si>
  <si>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</si>
  <si>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</si>
  <si>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</si>
  <si>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</si>
  <si>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</si>
  <si>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</si>
  <si>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</si>
  <si>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</si>
  <si>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</si>
  <si>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</si>
  <si>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</si>
  <si>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</si>
  <si>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</si>
  <si>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</si>
  <si>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</si>
  <si>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</si>
  <si>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</si>
  <si>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</si>
  <si>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</si>
  <si>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</si>
  <si>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</si>
  <si>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</si>
  <si>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</si>
  <si>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</si>
  <si>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</si>
  <si>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</si>
  <si>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</si>
  <si>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</si>
  <si>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</si>
  <si>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</si>
  <si>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</si>
  <si>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</si>
  <si>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</si>
  <si>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</si>
  <si>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</si>
  <si>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</si>
  <si>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</si>
  <si>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</si>
  <si>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</si>
  <si>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</si>
  <si>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</si>
  <si>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</si>
  <si>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</si>
  <si>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</si>
  <si>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</si>
  <si>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</si>
  <si>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</si>
  <si>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</si>
  <si>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</si>
  <si>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</si>
  <si>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</si>
  <si>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</si>
  <si>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</si>
  <si>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</si>
  <si>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</si>
  <si>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</si>
  <si>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</si>
  <si>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</si>
  <si>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</si>
  <si>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</si>
  <si>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</si>
  <si>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</si>
  <si>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</si>
  <si>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</si>
  <si>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</si>
  <si>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</si>
  <si>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</si>
  <si>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</si>
  <si>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</si>
  <si>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</si>
  <si>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</si>
  <si>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</si>
  <si>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</si>
  <si>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</si>
  <si>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</si>
  <si>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</si>
  <si>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</si>
  <si>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</si>
  <si>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</si>
  <si>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</si>
  <si>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</si>
  <si>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</si>
  <si>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</si>
  <si>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</si>
  <si>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</si>
  <si>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</si>
  <si>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</si>
  <si>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</si>
  <si>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</si>
  <si>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</si>
  <si>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</si>
  <si>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</si>
  <si>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</si>
  <si>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</si>
  <si>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</si>
  <si>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</si>
  <si>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</si>
  <si>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</si>
  <si>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</si>
  <si>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</si>
  <si>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</si>
  <si>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</si>
  <si>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</si>
  <si>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</si>
  <si>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</si>
  <si>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</si>
  <si>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</si>
  <si>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</si>
  <si>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</si>
  <si>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</si>
  <si>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</si>
  <si>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</si>
  <si>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</si>
  <si>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</si>
  <si>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</si>
  <si>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</si>
  <si>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</si>
  <si>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</si>
  <si>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</si>
  <si>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</si>
  <si>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</si>
  <si>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</si>
  <si>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</si>
  <si>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</si>
  <si>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</si>
  <si>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</si>
  <si>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</si>
  <si>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</si>
  <si>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</si>
  <si>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</si>
  <si>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</si>
  <si>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</si>
  <si>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</si>
  <si>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</si>
  <si>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</si>
  <si>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</si>
  <si>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</si>
  <si>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</si>
  <si>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</si>
  <si>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</si>
  <si>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</si>
  <si>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</si>
  <si>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</si>
  <si>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</si>
  <si>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</si>
  <si>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</si>
  <si>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</si>
  <si>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</si>
  <si>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</si>
  <si>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</si>
  <si>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</si>
  <si>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</si>
  <si>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</si>
  <si>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</si>
  <si>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</si>
  <si>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</si>
  <si>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</si>
  <si>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</si>
  <si>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</si>
  <si>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</si>
  <si>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</si>
  <si>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</si>
  <si>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</si>
  <si>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</si>
  <si>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</si>
  <si>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</si>
  <si>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</si>
  <si>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</si>
  <si>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</si>
  <si>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</si>
  <si>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</si>
  <si>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</si>
  <si>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</si>
  <si>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</si>
  <si>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</si>
  <si>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</si>
  <si>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</si>
  <si>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</si>
  <si>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</si>
  <si>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</si>
  <si>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</si>
  <si>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</si>
  <si>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</si>
  <si>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</si>
  <si>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</si>
  <si>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</si>
  <si>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</si>
  <si>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</si>
  <si>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</si>
  <si>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</si>
  <si>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</si>
  <si>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</si>
  <si>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</si>
  <si>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</si>
  <si>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</si>
  <si>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</si>
  <si>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</si>
  <si>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</si>
  <si>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</si>
  <si>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</si>
  <si>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</si>
  <si>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</si>
  <si>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</si>
  <si>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</si>
  <si>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</si>
  <si>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</si>
  <si>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</si>
  <si>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</si>
  <si>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</si>
  <si>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</si>
  <si>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</si>
  <si>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</si>
  <si>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</si>
  <si>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</si>
  <si>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</si>
  <si>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</si>
  <si>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</si>
  <si>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</si>
  <si>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</si>
  <si>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</si>
  <si>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</si>
  <si>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</si>
  <si>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</si>
  <si>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</si>
  <si>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</si>
  <si>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</si>
  <si>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</si>
  <si>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</si>
  <si>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</si>
  <si>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</si>
  <si>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</si>
  <si>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</si>
  <si>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</si>
  <si>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</si>
  <si>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</si>
  <si>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</si>
  <si>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</si>
  <si>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</si>
  <si>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</si>
  <si>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</si>
  <si>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</si>
  <si>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</si>
  <si>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</si>
  <si>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</si>
  <si>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</si>
  <si>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</si>
  <si>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</si>
  <si>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</si>
  <si>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</si>
  <si>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</si>
  <si>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</si>
  <si>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</si>
  <si>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</si>
  <si>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</si>
  <si>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</si>
  <si>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</si>
  <si>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</si>
  <si>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</si>
  <si>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</si>
  <si>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</si>
  <si>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</si>
  <si>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</si>
  <si>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</si>
  <si>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</si>
  <si>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</si>
  <si>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</si>
  <si>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</si>
  <si>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</si>
  <si>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</si>
  <si>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</si>
  <si>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</si>
  <si>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</si>
  <si>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</si>
  <si>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</si>
  <si>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</si>
  <si>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</si>
  <si>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</si>
  <si>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</si>
  <si>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</si>
  <si>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</si>
  <si>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</si>
  <si>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</si>
  <si>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</si>
  <si>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</si>
  <si>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</si>
  <si>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</si>
  <si>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</si>
  <si>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</si>
  <si>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</si>
  <si>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</si>
  <si>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</si>
  <si>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</si>
  <si>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</si>
  <si>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</si>
  <si>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</si>
  <si>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</si>
  <si>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</si>
  <si>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</si>
  <si>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</si>
  <si>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</si>
  <si>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</si>
  <si>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</si>
  <si>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</si>
  <si>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</si>
  <si>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</si>
  <si>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</si>
  <si>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</si>
  <si>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</si>
  <si>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</si>
  <si>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</si>
  <si>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</si>
  <si>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</si>
  <si>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</si>
  <si>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</si>
  <si>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</si>
  <si>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</si>
  <si>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</si>
  <si>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</si>
  <si>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</si>
  <si>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</si>
  <si>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</si>
  <si>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</si>
  <si>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</si>
  <si>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</si>
  <si>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</si>
  <si>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</si>
  <si>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</si>
  <si>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</si>
  <si>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</si>
  <si>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</si>
  <si>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</si>
  <si>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</si>
  <si>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</si>
  <si>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</si>
  <si>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</si>
  <si>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</si>
  <si>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</si>
  <si>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</si>
  <si>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</si>
  <si>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</si>
  <si>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</si>
  <si>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</si>
  <si>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</si>
  <si>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</si>
  <si>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</si>
  <si>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</si>
  <si>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</si>
  <si>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</si>
  <si>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</si>
  <si>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</si>
  <si>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</si>
  <si>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</si>
  <si>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</si>
  <si>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</si>
  <si>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</si>
  <si>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</si>
  <si>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</si>
  <si>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</si>
  <si>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</si>
  <si>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</si>
  <si>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</si>
  <si>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</si>
  <si>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</si>
  <si>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</si>
  <si>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</si>
  <si>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</si>
  <si>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</si>
  <si>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</si>
  <si>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</si>
  <si>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</si>
  <si>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</si>
  <si>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</si>
  <si>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</si>
  <si>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</si>
  <si>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</si>
  <si>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</si>
  <si>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</si>
  <si>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</si>
  <si>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</si>
  <si>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</si>
  <si>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</si>
  <si>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</si>
  <si>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</si>
  <si>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</si>
  <si>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</si>
  <si>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</si>
  <si>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</si>
  <si>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</si>
  <si>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</si>
  <si>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</si>
  <si>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</si>
  <si>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</si>
  <si>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</si>
  <si>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</si>
  <si>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</si>
  <si>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</si>
  <si>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</si>
  <si>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</si>
  <si>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</si>
  <si>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</si>
  <si>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</si>
  <si>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</si>
  <si>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</si>
  <si>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</si>
  <si>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</si>
  <si>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</si>
  <si>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</si>
  <si>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</si>
  <si>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</si>
  <si>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</si>
  <si>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</si>
  <si>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</si>
  <si>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</si>
  <si>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</si>
  <si>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</si>
  <si>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</si>
  <si>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</si>
  <si>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</si>
  <si>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</si>
  <si>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</si>
  <si>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</si>
  <si>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</si>
  <si>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</si>
  <si>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</si>
  <si>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</si>
  <si>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</si>
  <si>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</si>
  <si>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</si>
  <si>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</si>
  <si>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</si>
  <si>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</si>
  <si>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</si>
  <si>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</si>
  <si>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</si>
  <si>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</si>
  <si>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</si>
  <si>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</si>
  <si>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</si>
  <si>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</si>
  <si>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</si>
  <si>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</si>
  <si>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</si>
  <si>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</si>
  <si>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</si>
  <si>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</si>
  <si>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</si>
  <si>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</si>
  <si>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</si>
  <si>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</si>
  <si>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</si>
  <si>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</si>
  <si>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</si>
  <si>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</si>
  <si>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</si>
  <si>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</si>
  <si>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</si>
  <si>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</si>
  <si>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</si>
  <si>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</si>
  <si>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</si>
  <si>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</si>
  <si>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</si>
  <si>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</si>
  <si>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</si>
  <si>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</si>
  <si>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</si>
  <si>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</si>
  <si>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</si>
  <si>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</si>
  <si>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</si>
  <si>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</si>
  <si>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</si>
  <si>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</si>
  <si>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</si>
  <si>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</si>
  <si>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</si>
  <si>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</si>
  <si>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</si>
  <si>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</si>
  <si>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</si>
  <si>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</si>
  <si>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</si>
  <si>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</si>
  <si>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</si>
  <si>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</si>
  <si>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</si>
  <si>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</si>
  <si>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</si>
  <si>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</si>
  <si>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</si>
  <si>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</si>
  <si>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</si>
  <si>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</si>
  <si>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</si>
  <si>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</si>
  <si>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</si>
  <si>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</si>
  <si>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</si>
  <si>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</si>
  <si>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</si>
  <si>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</si>
  <si>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</si>
  <si>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</si>
  <si>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</si>
  <si>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</si>
  <si>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</si>
  <si>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</si>
  <si>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</si>
  <si>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</si>
  <si>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</si>
  <si>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</si>
  <si>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</si>
  <si>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</si>
  <si>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</si>
  <si>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</si>
  <si>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</si>
  <si>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</si>
  <si>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</si>
  <si>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</si>
  <si>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</si>
  <si>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</si>
  <si>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</si>
  <si>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</si>
  <si>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</si>
  <si>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</si>
  <si>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</si>
  <si>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</si>
  <si>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</si>
  <si>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</si>
  <si>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</si>
  <si>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</si>
  <si>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</si>
  <si>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</si>
  <si>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</si>
  <si>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</si>
  <si>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</si>
  <si>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</si>
  <si>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</si>
  <si>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</si>
  <si>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</si>
  <si>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</si>
  <si>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</si>
  <si>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</si>
  <si>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</si>
  <si>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</si>
  <si>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</si>
  <si>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</si>
  <si>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</si>
  <si>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</si>
  <si>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</si>
  <si>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</si>
  <si>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</si>
  <si>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</si>
  <si>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</si>
  <si>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</si>
  <si>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</si>
  <si>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</si>
  <si>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</si>
  <si>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</si>
  <si>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</si>
  <si>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</si>
  <si>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</si>
  <si>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</si>
  <si>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</si>
  <si>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</si>
  <si>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</si>
  <si>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</si>
  <si>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</si>
  <si>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</si>
  <si>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</si>
  <si>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</si>
  <si>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</si>
  <si>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</si>
  <si>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</si>
  <si>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</si>
  <si>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</si>
  <si>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</si>
  <si>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</si>
  <si>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</si>
  <si>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</si>
  <si>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</si>
  <si>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</si>
  <si>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</si>
  <si>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</si>
  <si>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</si>
  <si>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</si>
  <si>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</si>
  <si>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</si>
  <si>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</si>
  <si>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</si>
  <si>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</si>
  <si>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</si>
  <si>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</si>
  <si>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</si>
  <si>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</si>
  <si>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</si>
  <si>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</si>
  <si>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</si>
  <si>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</si>
  <si>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</si>
  <si>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</si>
  <si>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</si>
  <si>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</si>
  <si>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</si>
  <si>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</si>
  <si>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</si>
  <si>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</si>
  <si>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</si>
  <si>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</si>
  <si>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</si>
  <si>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</si>
  <si>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</si>
  <si>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</si>
  <si>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</si>
  <si>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</si>
  <si>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</si>
  <si>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</si>
  <si>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</si>
  <si>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</si>
  <si>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</si>
  <si>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</si>
  <si>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</si>
  <si>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</si>
  <si>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</si>
  <si>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</si>
  <si>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</si>
  <si>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</si>
  <si>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</si>
  <si>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</si>
  <si>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</si>
  <si>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</si>
  <si>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</si>
  <si>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</si>
  <si>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</si>
  <si>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</si>
  <si>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</si>
  <si>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</si>
  <si>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</si>
  <si>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</si>
  <si>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</si>
  <si>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</si>
  <si>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</si>
  <si>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</si>
  <si>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</si>
  <si>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</si>
  <si>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</si>
  <si>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</si>
  <si>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</si>
  <si>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</si>
  <si>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</si>
  <si>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</si>
  <si>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</si>
  <si>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</si>
  <si>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</si>
  <si>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</si>
  <si>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</si>
  <si>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</si>
  <si>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</si>
  <si>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</si>
  <si>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</si>
  <si>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</si>
  <si>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</si>
  <si>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</si>
  <si>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</si>
  <si>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</si>
  <si>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</si>
  <si>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</si>
  <si>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</si>
  <si>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</si>
  <si>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</si>
  <si>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</si>
  <si>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</si>
  <si>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</si>
  <si>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</si>
  <si>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</si>
  <si>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</si>
  <si>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</si>
  <si>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</si>
  <si>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</si>
  <si>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</si>
  <si>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</si>
  <si>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</si>
  <si>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</si>
  <si>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</si>
  <si>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</si>
  <si>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</si>
  <si>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</si>
  <si>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</si>
  <si>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</si>
  <si>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</si>
  <si>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</si>
  <si>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</si>
  <si>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</si>
  <si>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</si>
  <si>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</si>
  <si>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</si>
  <si>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</si>
  <si>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</si>
  <si>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</si>
  <si>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</si>
  <si>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</si>
  <si>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</si>
  <si>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</si>
  <si>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</si>
  <si>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</si>
  <si>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</si>
  <si>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</si>
  <si>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</si>
  <si>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</si>
  <si>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</si>
  <si>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</si>
  <si>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</si>
  <si>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</si>
  <si>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</si>
  <si>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</si>
  <si>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</si>
  <si>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</si>
  <si>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</si>
  <si>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</si>
  <si>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</si>
  <si>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</si>
  <si>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</si>
  <si>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</si>
  <si>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</si>
  <si>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</si>
  <si>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</si>
  <si>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</si>
  <si>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</si>
  <si>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</si>
  <si>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</si>
  <si>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</si>
  <si>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</si>
  <si>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</si>
  <si>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</si>
  <si>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</si>
  <si>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</si>
  <si>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</si>
  <si>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</si>
  <si>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</si>
  <si>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</si>
  <si>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</si>
  <si>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</si>
  <si>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</si>
  <si>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</si>
  <si>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</si>
  <si>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</si>
  <si>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</si>
  <si>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</si>
  <si>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</si>
  <si>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</si>
  <si>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</si>
  <si>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</si>
  <si>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</si>
  <si>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</si>
  <si>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</si>
  <si>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</si>
  <si>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</si>
  <si>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</si>
  <si>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</si>
  <si>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</si>
  <si>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</si>
  <si>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</si>
  <si>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</si>
  <si>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</si>
  <si>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</si>
  <si>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</si>
  <si>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</si>
  <si>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</si>
  <si>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</si>
  <si>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</si>
  <si>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</si>
  <si>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</si>
  <si>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</si>
  <si>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</si>
  <si>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</si>
  <si>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</si>
  <si>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</si>
  <si>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</si>
  <si>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</si>
  <si>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</si>
  <si>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</si>
  <si>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</si>
  <si>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</si>
  <si>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</si>
  <si>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</si>
  <si>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</si>
  <si>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</si>
  <si>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</si>
  <si>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</si>
  <si>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</si>
  <si>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</si>
  <si>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</si>
  <si>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</si>
  <si>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</si>
  <si>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</si>
  <si>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</si>
  <si>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</si>
  <si>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</si>
  <si>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</si>
  <si>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</si>
  <si>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</si>
  <si>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</si>
  <si>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</si>
  <si>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</si>
  <si>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</si>
  <si>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</si>
  <si>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</si>
  <si>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</si>
  <si>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</si>
  <si>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</si>
  <si>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</si>
  <si>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</si>
  <si>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</si>
  <si>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</si>
  <si>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</si>
  <si>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</si>
  <si>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</si>
  <si>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</si>
  <si>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</si>
  <si>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</si>
  <si>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</si>
  <si>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</si>
  <si>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</si>
  <si>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</si>
  <si>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</si>
  <si>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</si>
  <si>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</si>
  <si>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</si>
  <si>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</si>
  <si>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</si>
  <si>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</si>
  <si>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</si>
  <si>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</si>
  <si>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</si>
  <si>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</si>
  <si>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</si>
  <si>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</si>
  <si>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</si>
  <si>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</si>
  <si>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</si>
  <si>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</si>
  <si>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</si>
  <si>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</si>
  <si>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</si>
  <si>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</si>
  <si>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</si>
  <si>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</si>
  <si>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</si>
  <si>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</si>
  <si>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</si>
  <si>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</si>
  <si>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</si>
  <si>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</si>
  <si>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</si>
  <si>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</si>
  <si>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</si>
  <si>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</si>
  <si>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</si>
  <si>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</si>
  <si>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</si>
  <si>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</si>
  <si>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</si>
  <si>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</si>
  <si>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</si>
  <si>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</si>
  <si>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</si>
  <si>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</si>
  <si>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</si>
  <si>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</si>
  <si>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</si>
  <si>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</si>
  <si>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</si>
  <si>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</si>
  <si>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</si>
  <si>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</si>
  <si>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</si>
  <si>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</si>
  <si>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</si>
  <si>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</si>
  <si>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</si>
  <si>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</si>
  <si>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</si>
  <si>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</si>
  <si>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</si>
  <si>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</si>
  <si>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</si>
  <si>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</si>
  <si>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</si>
  <si>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</si>
  <si>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</si>
  <si>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</si>
  <si>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</si>
  <si>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</si>
  <si>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</si>
  <si>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</si>
  <si>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</si>
  <si>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</si>
  <si>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</si>
  <si>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</si>
  <si>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</si>
  <si>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</si>
  <si>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</si>
  <si>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</si>
  <si>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</si>
  <si>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</si>
  <si>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</si>
  <si>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</si>
  <si>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</si>
  <si>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</si>
  <si>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</si>
  <si>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</si>
  <si>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</si>
  <si>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</si>
  <si>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</si>
  <si>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</si>
  <si>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</si>
  <si>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</si>
  <si>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</si>
  <si>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</si>
  <si>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</si>
  <si>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</si>
  <si>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</si>
  <si>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</si>
  <si>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</si>
  <si>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</si>
  <si>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</si>
  <si>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</si>
  <si>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</si>
  <si>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</si>
  <si>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</si>
  <si>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</si>
  <si>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</si>
  <si>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</si>
  <si>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</si>
  <si>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</si>
  <si>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</si>
  <si>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</si>
  <si>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</si>
  <si>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</si>
  <si>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</si>
  <si>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</si>
  <si>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</si>
  <si>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</si>
  <si>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</si>
  <si>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</si>
  <si>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</si>
  <si>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</si>
  <si>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</si>
  <si>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</si>
  <si>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</si>
  <si>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</si>
  <si>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</si>
  <si>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</si>
  <si>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</si>
  <si>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</si>
  <si>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</si>
  <si>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</si>
  <si>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</si>
  <si>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</si>
  <si>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</si>
  <si>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</si>
  <si>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</si>
  <si>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</si>
  <si>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</si>
  <si>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</si>
  <si>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</si>
  <si>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</si>
  <si>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</si>
  <si>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</si>
  <si>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</si>
  <si>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</si>
  <si>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</si>
  <si>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</si>
  <si>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</si>
  <si>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</si>
  <si>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</si>
  <si>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</si>
  <si>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</si>
  <si>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</si>
  <si>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</si>
  <si>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</si>
  <si>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</si>
  <si>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</si>
  <si>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</si>
  <si>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</si>
  <si>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</si>
  <si>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</si>
  <si>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</si>
  <si>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</si>
  <si>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</si>
  <si>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</si>
  <si>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</si>
  <si>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</si>
  <si>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</si>
  <si>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</si>
  <si>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</si>
  <si>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</si>
  <si>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</si>
  <si>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</si>
  <si>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</si>
  <si>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</si>
  <si>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</si>
  <si>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</si>
  <si>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</si>
  <si>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</si>
  <si>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</si>
  <si>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</si>
  <si>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</si>
  <si>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</si>
  <si>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</si>
  <si>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</si>
  <si>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</si>
  <si>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</si>
  <si>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</si>
  <si>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</si>
  <si>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</si>
  <si>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</si>
  <si>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</si>
  <si>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</si>
  <si>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</si>
  <si>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</si>
  <si>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</si>
  <si>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</si>
  <si>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</si>
  <si>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</si>
  <si>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</si>
  <si>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</si>
  <si>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</si>
  <si>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</si>
  <si>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</si>
  <si>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</si>
  <si>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</si>
  <si>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</si>
  <si>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</si>
  <si>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</si>
  <si>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</si>
  <si>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</si>
  <si>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</si>
  <si>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</si>
  <si>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</si>
  <si>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</si>
  <si>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</si>
  <si>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</si>
  <si>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</si>
  <si>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</si>
  <si>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</si>
  <si>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</si>
  <si>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</si>
  <si>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</si>
  <si>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</si>
  <si>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</si>
  <si>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</si>
  <si>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</si>
  <si>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</si>
  <si>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</si>
  <si>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</si>
  <si>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</si>
  <si>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</si>
  <si>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</si>
  <si>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</si>
  <si>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</si>
  <si>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</si>
  <si>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</si>
  <si>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</si>
  <si>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</si>
  <si>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</si>
  <si>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</si>
  <si>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</si>
  <si>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</si>
  <si>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</si>
  <si>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</si>
  <si>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</si>
  <si>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</si>
  <si>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</si>
  <si>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</si>
  <si>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</si>
  <si>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</si>
  <si>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</si>
  <si>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</si>
  <si>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</si>
  <si>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</si>
  <si>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</si>
  <si>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</si>
  <si>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</si>
  <si>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</si>
  <si>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</si>
  <si>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</si>
  <si>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</si>
  <si>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</si>
  <si>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</si>
  <si>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</si>
  <si>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</si>
  <si>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</si>
  <si>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</si>
  <si>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</si>
  <si>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</si>
  <si>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</si>
  <si>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</si>
  <si>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</si>
  <si>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</si>
  <si>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</si>
  <si>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</si>
  <si>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</si>
  <si>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</si>
  <si>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</si>
  <si>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</si>
  <si>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</si>
  <si>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</si>
  <si>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</si>
  <si>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</si>
  <si>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</si>
  <si>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</si>
  <si>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</si>
  <si>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</si>
  <si>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</si>
  <si>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</si>
  <si>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</si>
  <si>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</si>
  <si>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</si>
  <si>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</si>
  <si>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</si>
  <si>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</si>
  <si>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</si>
  <si>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</si>
  <si>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</si>
  <si>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</si>
  <si>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</si>
  <si>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</si>
  <si>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</si>
  <si>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</si>
  <si>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</si>
  <si>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</si>
  <si>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</si>
  <si>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</si>
  <si>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</si>
  <si>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</si>
  <si>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</si>
  <si>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</si>
  <si>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</si>
  <si>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</si>
  <si>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</si>
  <si>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</si>
  <si>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</si>
  <si>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</si>
  <si>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</si>
  <si>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</si>
  <si>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</si>
  <si>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</si>
  <si>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</si>
  <si>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</si>
  <si>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</si>
  <si>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</si>
  <si>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</si>
  <si>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</si>
  <si>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</si>
  <si>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</si>
  <si>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</si>
  <si>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</si>
  <si>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</si>
  <si>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</si>
  <si>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</si>
  <si>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</si>
  <si>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</si>
  <si>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</si>
  <si>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</si>
  <si>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</si>
  <si>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</si>
  <si>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</si>
  <si>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</si>
  <si>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</si>
  <si>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</si>
  <si>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</si>
  <si>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</si>
  <si>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</si>
  <si>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</si>
  <si>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</si>
  <si>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</si>
  <si>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</si>
  <si>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</si>
  <si>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</si>
  <si>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</si>
  <si>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</si>
  <si>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</si>
  <si>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</si>
  <si>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</si>
  <si>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</si>
  <si>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</si>
  <si>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</si>
  <si>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</si>
  <si>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</si>
  <si>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</si>
  <si>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</si>
  <si>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</si>
  <si>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</si>
  <si>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</si>
  <si>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</si>
  <si>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</si>
  <si>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</si>
  <si>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</si>
  <si>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</si>
  <si>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</si>
  <si>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</si>
  <si>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</si>
  <si>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</si>
  <si>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</si>
  <si>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</si>
  <si>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</si>
  <si>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</si>
  <si>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</si>
  <si>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</si>
  <si>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</si>
  <si>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</si>
  <si>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</si>
  <si>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</si>
  <si>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</si>
  <si>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</si>
  <si>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</si>
  <si>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</si>
  <si>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</si>
  <si>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</si>
  <si>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</si>
  <si>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</si>
  <si>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</si>
  <si>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</si>
  <si>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</si>
  <si>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</si>
  <si>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</si>
  <si>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</si>
  <si>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</si>
  <si>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</si>
  <si>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</si>
  <si>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</si>
  <si>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</si>
  <si>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</si>
  <si>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</si>
  <si>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</si>
  <si>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</si>
  <si>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</si>
  <si>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</si>
  <si>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</si>
  <si>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</si>
  <si>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</si>
  <si>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</si>
  <si>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</si>
  <si>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</si>
  <si>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</si>
  <si>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</si>
  <si>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</si>
  <si>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</si>
  <si>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</si>
  <si>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</si>
  <si>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</si>
  <si>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</si>
  <si>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</si>
  <si>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</si>
  <si>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</si>
  <si>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</si>
  <si>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</si>
  <si>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</si>
  <si>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</si>
  <si>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</si>
  <si>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</si>
  <si>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</si>
  <si>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</si>
  <si>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</si>
  <si>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</si>
  <si>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</si>
  <si>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</si>
  <si>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</si>
  <si>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</si>
  <si>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</si>
  <si>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</si>
  <si>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</si>
  <si>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</si>
  <si>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</si>
  <si>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</si>
  <si>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</si>
  <si>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</si>
  <si>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</si>
  <si>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</si>
  <si>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</si>
  <si>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</si>
  <si>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</si>
  <si>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</si>
  <si>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</si>
  <si>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</si>
  <si>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</si>
  <si>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</si>
  <si>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</si>
  <si>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</si>
  <si>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</si>
  <si>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</si>
  <si>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</si>
  <si>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</si>
  <si>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</si>
  <si>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</si>
  <si>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</si>
  <si>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</si>
  <si>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</si>
  <si>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</si>
  <si>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</si>
  <si>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</si>
  <si>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</si>
  <si>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</si>
  <si>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</si>
  <si>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</si>
  <si>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</si>
  <si>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</si>
  <si>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</si>
  <si>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</si>
  <si>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</si>
  <si>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</si>
  <si>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</si>
  <si>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</si>
  <si>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</si>
  <si>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</si>
  <si>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</si>
  <si>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</si>
  <si>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</si>
  <si>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</si>
  <si>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</si>
  <si>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</si>
  <si>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</si>
  <si>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</si>
  <si>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</si>
  <si>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</si>
  <si>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</si>
  <si>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</si>
  <si>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</si>
  <si>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</si>
  <si>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</si>
  <si>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</si>
  <si>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</si>
  <si>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</si>
  <si>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</si>
  <si>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</si>
  <si>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</si>
  <si>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</si>
  <si>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</si>
  <si>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</si>
  <si>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</si>
  <si>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</si>
  <si>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</si>
  <si>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</si>
  <si>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</si>
  <si>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</si>
  <si>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</si>
  <si>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</si>
  <si>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</si>
  <si>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</si>
  <si>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</si>
  <si>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</si>
  <si>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</si>
  <si>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</si>
  <si>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</si>
  <si>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</si>
  <si>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</si>
  <si>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</si>
  <si>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</si>
  <si>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</si>
  <si>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</si>
  <si>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</si>
  <si>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</si>
  <si>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</si>
  <si>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</si>
  <si>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</si>
  <si>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</si>
  <si>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</si>
  <si>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</si>
  <si>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</si>
  <si>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</si>
  <si>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</si>
  <si>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</si>
  <si>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</si>
  <si>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</si>
  <si>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</si>
  <si>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</si>
  <si>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</si>
  <si>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</si>
  <si>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</si>
  <si>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</si>
  <si>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</si>
  <si>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</si>
  <si>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</si>
  <si>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</si>
  <si>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</si>
  <si>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</si>
  <si>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</si>
  <si>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</si>
  <si>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</si>
  <si>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</si>
  <si>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</si>
  <si>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</si>
  <si>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</si>
  <si>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</si>
  <si>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</si>
  <si>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</si>
  <si>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</si>
  <si>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</si>
  <si>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</si>
  <si>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</si>
  <si>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</si>
  <si>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</si>
  <si>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</si>
  <si>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</si>
  <si>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</si>
  <si>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</si>
  <si>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</si>
  <si>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</si>
  <si>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</si>
  <si>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</si>
  <si>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</si>
  <si>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</si>
  <si>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</si>
  <si>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</si>
  <si>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</si>
  <si>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</si>
  <si>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</si>
  <si>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</si>
  <si>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</si>
  <si>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</si>
  <si>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</si>
  <si>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</si>
  <si>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</si>
  <si>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</si>
  <si>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</si>
  <si>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</si>
  <si>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</si>
  <si>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</si>
  <si>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</si>
  <si>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</si>
  <si>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</si>
  <si>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</si>
  <si>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</si>
  <si>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</si>
  <si>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</si>
  <si>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</si>
  <si>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</si>
  <si>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</si>
  <si>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</si>
  <si>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</si>
  <si>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</si>
  <si>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</si>
  <si>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</si>
  <si>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</si>
  <si>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</si>
  <si>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</si>
  <si>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</si>
  <si>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</si>
  <si>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</si>
  <si>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</si>
  <si>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</si>
  <si>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</si>
  <si>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</si>
  <si>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</si>
  <si>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</si>
  <si>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</si>
  <si>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</si>
  <si>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</si>
  <si>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</si>
  <si>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</si>
  <si>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</si>
  <si>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</si>
  <si>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</si>
  <si>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</si>
  <si>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</si>
  <si>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</si>
  <si>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</si>
  <si>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</si>
  <si>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</si>
  <si>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</si>
  <si>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</si>
  <si>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</si>
  <si>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</si>
  <si>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</si>
  <si>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</si>
  <si>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</si>
  <si>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</si>
  <si>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</si>
  <si>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</si>
  <si>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</si>
  <si>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</si>
  <si>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</si>
  <si>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</si>
  <si>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</si>
  <si>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</si>
  <si>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</si>
  <si>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</si>
  <si>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</si>
  <si>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</si>
  <si>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</si>
  <si>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</si>
  <si>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</si>
  <si>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</si>
  <si>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</si>
  <si>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</si>
  <si>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</si>
  <si>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</si>
  <si>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</si>
  <si>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</si>
  <si>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</si>
  <si>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</si>
  <si>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</si>
  <si>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</si>
  <si>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</si>
  <si>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</si>
  <si>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</si>
  <si>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</si>
  <si>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</si>
  <si>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</si>
  <si>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</si>
  <si>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</si>
  <si>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</si>
  <si>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</si>
  <si>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</si>
  <si>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</si>
  <si>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</si>
  <si>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</si>
  <si>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</si>
  <si>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</si>
  <si>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</si>
  <si>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</si>
  <si>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</si>
  <si>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</si>
  <si>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</si>
  <si>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</si>
  <si>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</si>
  <si>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</si>
  <si>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</si>
  <si>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</si>
  <si>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</si>
  <si>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</si>
  <si>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</si>
  <si>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</si>
  <si>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</si>
  <si>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</si>
  <si>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</si>
  <si>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</si>
  <si>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</si>
  <si>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</si>
  <si>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</si>
  <si>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</si>
  <si>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</si>
  <si>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</si>
  <si>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</si>
  <si>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</si>
  <si>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</si>
  <si>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</si>
  <si>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</si>
  <si>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</si>
  <si>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</si>
  <si>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</si>
  <si>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</si>
  <si>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</si>
  <si>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</si>
  <si>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</si>
  <si>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</si>
  <si>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</si>
  <si>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</si>
  <si>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</si>
  <si>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</si>
  <si>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</si>
  <si>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</si>
  <si>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</si>
  <si>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</si>
  <si>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</si>
  <si>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</si>
  <si>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</si>
  <si>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</si>
  <si>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</si>
  <si>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</si>
  <si>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</si>
  <si>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</si>
  <si>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</si>
  <si>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</si>
  <si>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</si>
  <si>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</si>
  <si>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</si>
  <si>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</si>
  <si>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</si>
  <si>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</si>
  <si>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</si>
  <si>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</si>
  <si>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</si>
  <si>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</si>
  <si>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</si>
  <si>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</si>
  <si>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</si>
  <si>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</si>
  <si>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</si>
  <si>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</si>
  <si>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</si>
  <si>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</si>
  <si>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</si>
  <si>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</si>
  <si>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</si>
  <si>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</si>
  <si>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</si>
  <si>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</si>
  <si>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</si>
  <si>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</si>
  <si>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</si>
  <si>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</si>
  <si>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</si>
  <si>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</si>
  <si>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</si>
  <si>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</si>
  <si>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</si>
  <si>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</si>
  <si>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</si>
  <si>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</si>
  <si>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</si>
  <si>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</si>
  <si>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</si>
  <si>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</si>
  <si>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</si>
  <si>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</si>
  <si>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</si>
  <si>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</si>
  <si>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</si>
  <si>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</si>
  <si>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</si>
  <si>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</si>
  <si>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</si>
  <si>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</si>
  <si>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</si>
  <si>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</si>
  <si>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</si>
  <si>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</si>
  <si>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</si>
  <si>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</si>
  <si>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</si>
  <si>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</si>
  <si>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</si>
  <si>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</si>
  <si>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</si>
  <si>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</si>
  <si>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</si>
  <si>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</si>
  <si>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</si>
  <si>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</si>
  <si>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</si>
  <si>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</si>
  <si>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</si>
  <si>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</si>
  <si>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</si>
  <si>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</si>
  <si>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</si>
  <si>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</si>
  <si>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</si>
  <si>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</si>
  <si>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</si>
  <si>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</si>
  <si>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</si>
  <si>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</si>
  <si>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</si>
  <si>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</si>
  <si>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</si>
  <si>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</si>
  <si>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</si>
  <si>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</si>
  <si>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</si>
  <si>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</si>
  <si>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</si>
  <si>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</si>
  <si>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</si>
  <si>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</si>
  <si>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</si>
  <si>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</si>
  <si>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</si>
  <si>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</si>
  <si>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</si>
  <si>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</si>
  <si>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</si>
  <si>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</si>
  <si>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</si>
  <si>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</si>
  <si>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</si>
  <si>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</si>
  <si>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</si>
  <si>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</si>
  <si>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</si>
  <si>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</si>
  <si>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</si>
  <si>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</si>
  <si>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</si>
  <si>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</si>
  <si>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</si>
  <si>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</si>
  <si>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</si>
  <si>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</si>
  <si>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</si>
  <si>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</si>
  <si>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</si>
  <si>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</si>
  <si>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</si>
  <si>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</si>
  <si>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</si>
  <si>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</si>
  <si>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</si>
  <si>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</si>
  <si>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</si>
  <si>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</si>
  <si>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</si>
  <si>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</si>
  <si>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</si>
  <si>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</si>
  <si>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</si>
  <si>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</si>
  <si>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</si>
  <si>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</si>
  <si>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</si>
  <si>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</si>
  <si>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</si>
  <si>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</si>
  <si>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</si>
  <si>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</si>
  <si>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</si>
  <si>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</si>
  <si>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</si>
  <si>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</si>
  <si>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</si>
  <si>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</si>
  <si>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</si>
  <si>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</si>
  <si>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</si>
  <si>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</si>
  <si>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</si>
  <si>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</si>
  <si>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</si>
  <si>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</si>
  <si>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</si>
  <si>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</si>
  <si>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</si>
  <si>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</si>
  <si>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</si>
  <si>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</si>
  <si>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</si>
  <si>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</si>
  <si>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</si>
  <si>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</si>
  <si>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</si>
  <si>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</si>
  <si>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</si>
  <si>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</si>
  <si>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</si>
  <si>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</si>
  <si>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</si>
  <si>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</si>
  <si>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</si>
  <si>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</si>
  <si>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</si>
  <si>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</si>
  <si>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</si>
  <si>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</si>
  <si>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</si>
  <si>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</si>
  <si>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</si>
  <si>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</si>
  <si>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</si>
  <si>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</si>
  <si>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</si>
  <si>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</si>
  <si>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</si>
  <si>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</si>
  <si>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</si>
  <si>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</si>
  <si>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</si>
  <si>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</si>
  <si>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</si>
  <si>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</si>
  <si>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</si>
  <si>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</si>
  <si>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</si>
  <si>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</si>
  <si>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</si>
  <si>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</si>
  <si>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</si>
  <si>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</si>
  <si>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</si>
  <si>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</si>
  <si>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</si>
  <si>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</si>
  <si>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</si>
  <si>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</si>
  <si>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</si>
  <si>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</si>
  <si>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</si>
  <si>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</si>
  <si>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</si>
  <si>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</si>
  <si>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</si>
  <si>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</si>
  <si>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</si>
  <si>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</si>
  <si>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</si>
  <si>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</si>
  <si>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</si>
  <si>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</si>
  <si>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</si>
  <si>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</si>
  <si>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</si>
  <si>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</si>
  <si>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</si>
  <si>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</si>
  <si>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</si>
  <si>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</si>
  <si>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</si>
  <si>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</si>
  <si>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</si>
  <si>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</si>
  <si>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</si>
  <si>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</si>
  <si>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</si>
  <si>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</si>
  <si>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</si>
  <si>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</si>
  <si>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</si>
  <si>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</si>
  <si>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</si>
  <si>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</si>
  <si>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</si>
  <si>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</si>
  <si>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</si>
  <si>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</si>
  <si>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</si>
  <si>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</si>
  <si>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</si>
  <si>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</si>
  <si>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</si>
  <si>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</si>
  <si>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</si>
  <si>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</si>
  <si>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</si>
  <si>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</si>
  <si>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</si>
  <si>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</si>
  <si>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</si>
  <si>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</si>
  <si>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</si>
  <si>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</si>
  <si>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</si>
  <si>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</si>
  <si>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</si>
  <si>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</si>
  <si>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</si>
  <si>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</si>
  <si>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</si>
  <si>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</si>
  <si>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</si>
  <si>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</si>
  <si>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</si>
  <si>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</si>
  <si>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</si>
  <si>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</si>
  <si>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</si>
  <si>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</si>
  <si>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</si>
  <si>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</si>
  <si>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</si>
  <si>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</si>
  <si>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</si>
  <si>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</si>
  <si>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</si>
  <si>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</si>
  <si>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</si>
  <si>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</si>
  <si>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</si>
  <si>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</si>
  <si>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</si>
  <si>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</si>
  <si>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</si>
  <si>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</si>
  <si>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</si>
  <si>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</si>
  <si>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</si>
  <si>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</si>
  <si>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</si>
  <si>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</si>
  <si>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</si>
  <si>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</si>
  <si>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</si>
  <si>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</si>
  <si>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</si>
  <si>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</si>
  <si>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</si>
  <si>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</si>
  <si>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</si>
  <si>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</si>
  <si>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</si>
  <si>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</si>
  <si>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</si>
  <si>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</si>
  <si>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</si>
  <si>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</si>
  <si>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</si>
  <si>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</si>
  <si>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</si>
  <si>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</si>
  <si>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</si>
  <si>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</si>
  <si>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</si>
  <si>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</si>
  <si>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</si>
  <si>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</si>
  <si>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</si>
  <si>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</si>
  <si>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</si>
  <si>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</si>
  <si>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</si>
  <si>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</si>
  <si>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</si>
  <si>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</si>
  <si>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</si>
  <si>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</si>
  <si>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</si>
  <si>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</si>
  <si>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</si>
  <si>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</si>
  <si>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</si>
  <si>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</si>
  <si>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</si>
  <si>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</si>
  <si>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</si>
  <si>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</si>
  <si>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</si>
  <si>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</si>
  <si>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</si>
  <si>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</si>
  <si>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</si>
  <si>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</si>
  <si>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</si>
  <si>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</si>
  <si>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</si>
  <si>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</si>
  <si>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</si>
  <si>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</si>
  <si>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</si>
  <si>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</si>
  <si>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</si>
  <si>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</si>
  <si>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</si>
  <si>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</si>
  <si>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</si>
  <si>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</si>
  <si>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</si>
  <si>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</si>
  <si>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</si>
  <si>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</si>
  <si>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</si>
  <si>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</si>
  <si>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</si>
  <si>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</si>
  <si>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</si>
  <si>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</si>
  <si>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</si>
  <si>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</si>
  <si>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</si>
  <si>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</si>
  <si>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</si>
  <si>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</si>
  <si>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</si>
  <si>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</si>
  <si>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</si>
  <si>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</si>
  <si>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</si>
  <si>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</si>
  <si>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</si>
  <si>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</si>
  <si>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</si>
  <si>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</si>
  <si>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</si>
  <si>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</si>
  <si>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</si>
  <si>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</si>
  <si>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</si>
  <si>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</si>
  <si>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</si>
  <si>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</si>
  <si>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</si>
  <si>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</si>
  <si>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</si>
  <si>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</si>
  <si>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</si>
  <si>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</si>
  <si>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</si>
  <si>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</si>
  <si>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</si>
  <si>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</si>
  <si>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</si>
  <si>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</si>
  <si>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</si>
  <si>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</si>
  <si>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</si>
  <si>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</si>
  <si>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</si>
  <si>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</si>
  <si>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</si>
  <si>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</si>
  <si>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</si>
  <si>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</si>
  <si>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</si>
  <si>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</si>
  <si>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</si>
  <si>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</si>
  <si>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</si>
  <si>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</si>
  <si>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</si>
  <si>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</si>
  <si>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</si>
  <si>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</si>
  <si>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</si>
  <si>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</si>
  <si>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</si>
  <si>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</si>
  <si>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</si>
  <si>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</si>
  <si>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</si>
  <si>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</si>
  <si>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</si>
  <si>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</si>
  <si>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</si>
  <si>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</si>
  <si>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</si>
  <si>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</si>
  <si>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</si>
  <si>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</si>
  <si>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</si>
  <si>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</si>
  <si>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</si>
  <si>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</si>
  <si>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</si>
  <si>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</si>
  <si>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</si>
  <si>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</si>
  <si>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</si>
  <si>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</si>
  <si>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</si>
  <si>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</si>
  <si>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</si>
  <si>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</si>
  <si>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</si>
  <si>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</si>
  <si>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</si>
  <si>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</si>
  <si>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</si>
  <si>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</si>
  <si>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</si>
  <si>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</si>
  <si>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</si>
  <si>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</si>
  <si>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</si>
  <si>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</si>
  <si>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</si>
  <si>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</si>
  <si>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</si>
  <si>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</si>
  <si>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</si>
  <si>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</si>
  <si>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</si>
  <si>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</si>
  <si>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</si>
  <si>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</si>
  <si>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</si>
  <si>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</si>
  <si>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</si>
  <si>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</si>
  <si>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</si>
  <si>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</si>
  <si>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</si>
  <si>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</si>
  <si>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</si>
  <si>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</si>
  <si>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</si>
  <si>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</si>
  <si>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</si>
  <si>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</si>
  <si>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</si>
  <si>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</si>
  <si>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</si>
  <si>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</si>
  <si>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</si>
  <si>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</si>
  <si>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</si>
  <si>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</si>
  <si>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</si>
  <si>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</si>
  <si>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</si>
  <si>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</si>
  <si>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</si>
  <si>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</si>
  <si>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</si>
  <si>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</si>
  <si>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</si>
  <si>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</si>
  <si>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</si>
  <si>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</si>
  <si>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</si>
  <si>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</si>
  <si>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</si>
  <si>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</si>
  <si>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</si>
  <si>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</si>
  <si>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</si>
  <si>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</si>
  <si>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</si>
  <si>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</si>
  <si>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</si>
  <si>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</si>
  <si>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</si>
  <si>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</si>
  <si>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</si>
  <si>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</si>
  <si>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</si>
  <si>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</si>
  <si>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</si>
  <si>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</si>
  <si>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</si>
  <si>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</si>
  <si>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</si>
  <si>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</si>
  <si>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</si>
  <si>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</si>
  <si>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</si>
  <si>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</si>
  <si>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</si>
  <si>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</si>
  <si>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</si>
  <si>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</si>
  <si>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</si>
  <si>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</si>
  <si>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</si>
  <si>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</si>
  <si>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</si>
  <si>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</si>
  <si>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</si>
  <si>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</si>
  <si>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</si>
  <si>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</si>
  <si>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</si>
  <si>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</si>
  <si>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</si>
  <si>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</si>
  <si>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</si>
  <si>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</si>
  <si>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</si>
  <si>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</si>
  <si>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</si>
  <si>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</si>
  <si>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</si>
  <si>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</si>
  <si>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</si>
  <si>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</si>
  <si>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</si>
  <si>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</si>
  <si>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</si>
  <si>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</si>
  <si>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</si>
  <si>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</si>
  <si>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</si>
  <si>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</si>
  <si>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</si>
  <si>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</si>
  <si>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</si>
  <si>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</si>
  <si>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</si>
  <si>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</si>
  <si>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</si>
  <si>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</si>
  <si>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</si>
  <si>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</si>
  <si>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</si>
  <si>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</si>
  <si>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</si>
  <si>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</si>
  <si>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</si>
  <si>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</si>
  <si>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</si>
  <si>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</si>
  <si>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</si>
  <si>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</si>
  <si>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</si>
  <si>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</si>
  <si>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</si>
  <si>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</si>
  <si>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</si>
  <si>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</si>
  <si>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</si>
  <si>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</si>
  <si>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</si>
  <si>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</si>
  <si>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</si>
  <si>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</si>
  <si>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</si>
  <si>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</si>
  <si>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</si>
  <si>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</si>
  <si>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</si>
  <si>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</si>
  <si>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</si>
  <si>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</si>
  <si>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</si>
  <si>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</si>
  <si>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</si>
  <si>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</si>
  <si>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</si>
  <si>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</si>
  <si>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</si>
  <si>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</si>
  <si>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</si>
  <si>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</si>
  <si>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</si>
  <si>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</si>
  <si>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</si>
  <si>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</si>
  <si>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</si>
  <si>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</si>
  <si>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</si>
  <si>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</si>
  <si>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</si>
  <si>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</si>
  <si>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</si>
  <si>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</si>
  <si>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</si>
  <si>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</si>
  <si>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</si>
  <si>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</si>
  <si>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</si>
  <si>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</si>
  <si>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</si>
  <si>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</si>
  <si>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</si>
  <si>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</si>
  <si>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</si>
  <si>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</si>
  <si>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</si>
  <si>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</si>
  <si>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</si>
  <si>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</si>
  <si>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</si>
  <si>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</si>
  <si>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</si>
  <si>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</si>
  <si>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</si>
  <si>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</si>
  <si>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</si>
  <si>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</si>
  <si>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</si>
  <si>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</si>
  <si>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</si>
  <si>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</si>
  <si>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</si>
  <si>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</si>
  <si>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</si>
  <si>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</si>
  <si>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</si>
  <si>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</si>
  <si>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</si>
  <si>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</si>
  <si>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</si>
  <si>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</si>
  <si>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</si>
  <si>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</si>
  <si>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</si>
  <si>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</si>
  <si>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</si>
  <si>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</si>
  <si>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</si>
  <si>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</si>
  <si>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</si>
  <si>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</si>
  <si>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</si>
  <si>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</si>
  <si>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</si>
  <si>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</si>
  <si>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</si>
  <si>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</si>
  <si>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</si>
  <si>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</si>
  <si>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</si>
  <si>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</si>
  <si>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</si>
  <si>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</si>
  <si>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</si>
  <si>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</si>
  <si>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</si>
  <si>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</si>
  <si>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</si>
  <si>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</si>
  <si>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</si>
  <si>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</si>
  <si>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</si>
  <si>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</si>
  <si>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</si>
  <si>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</si>
  <si>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</si>
  <si>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</si>
  <si>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</si>
  <si>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</si>
  <si>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</si>
  <si>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</si>
  <si>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</si>
  <si>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</si>
  <si>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</si>
  <si>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</si>
  <si>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</si>
  <si>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</si>
  <si>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</si>
  <si>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</si>
  <si>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</si>
  <si>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</si>
  <si>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</si>
  <si>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</si>
  <si>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</si>
  <si>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</si>
  <si>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</si>
  <si>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</si>
  <si>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</si>
  <si>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</si>
  <si>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</si>
  <si>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</si>
  <si>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</si>
  <si>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</si>
  <si>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</si>
  <si>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</si>
  <si>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</si>
  <si>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</si>
  <si>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</si>
  <si>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</si>
  <si>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</si>
  <si>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</si>
  <si>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</si>
  <si>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</si>
  <si>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</si>
  <si>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</si>
  <si>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</si>
  <si>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</si>
  <si>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</si>
  <si>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</si>
  <si>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</si>
  <si>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</si>
  <si>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</si>
  <si>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</si>
  <si>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</si>
  <si>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</si>
  <si>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</si>
  <si>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</si>
  <si>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</si>
  <si>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</si>
  <si>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</si>
  <si>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</si>
  <si>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</si>
  <si>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</si>
  <si>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</si>
  <si>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</si>
  <si>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</si>
  <si>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</si>
  <si>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</si>
  <si>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</si>
  <si>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</si>
  <si>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</si>
  <si>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</si>
  <si>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</si>
  <si>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</si>
  <si>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</si>
  <si>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</si>
  <si>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</si>
  <si>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</si>
  <si>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</si>
  <si>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</si>
  <si>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</si>
  <si>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</si>
  <si>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</si>
  <si>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</si>
  <si>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</si>
  <si>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</si>
  <si>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</si>
  <si>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</si>
  <si>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</si>
  <si>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</si>
  <si>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</si>
  <si>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</si>
  <si>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</si>
  <si>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</si>
  <si>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</si>
  <si>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</si>
  <si>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</si>
  <si>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</si>
  <si>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</si>
  <si>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</si>
  <si>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</si>
  <si>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</si>
  <si>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</si>
  <si>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</si>
  <si>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</si>
  <si>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</si>
  <si>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</si>
  <si>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</si>
  <si>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</si>
  <si>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</si>
  <si>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</si>
  <si>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</si>
  <si>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</si>
  <si>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</si>
  <si>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</si>
  <si>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</si>
  <si>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</si>
  <si>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</si>
  <si>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</si>
  <si>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</si>
  <si>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</si>
  <si>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</si>
  <si>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</si>
  <si>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</si>
  <si>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</si>
  <si>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</si>
  <si>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</si>
  <si>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</si>
  <si>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</si>
  <si>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</si>
  <si>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</si>
  <si>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</si>
  <si>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</si>
  <si>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</si>
  <si>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</si>
  <si>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</si>
  <si>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</si>
  <si>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</si>
  <si>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</si>
  <si>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</si>
  <si>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</si>
  <si>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</si>
  <si>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</si>
  <si>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</si>
  <si>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</si>
  <si>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</si>
  <si>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</si>
  <si>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</si>
  <si>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</si>
  <si>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</si>
  <si>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</si>
  <si>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</si>
  <si>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</si>
  <si>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</si>
  <si>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</si>
  <si>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</si>
  <si>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</si>
  <si>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</si>
  <si>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</si>
  <si>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</si>
  <si>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</si>
  <si>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</si>
  <si>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</si>
  <si>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</si>
  <si>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</si>
  <si>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</si>
  <si>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</si>
  <si>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</si>
  <si>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</si>
  <si>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</si>
  <si>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</si>
  <si>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</si>
  <si>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</si>
  <si>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</si>
  <si>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</si>
  <si>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</si>
  <si>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</si>
  <si>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</si>
  <si>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</si>
  <si>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</si>
  <si>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</si>
  <si>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</si>
  <si>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</si>
  <si>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</si>
  <si>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</si>
  <si>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</si>
  <si>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</si>
  <si>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</si>
  <si>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</si>
  <si>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</si>
  <si>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</si>
  <si>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</si>
  <si>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</si>
  <si>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</si>
  <si>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</si>
  <si>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</si>
  <si>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</si>
  <si>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</si>
  <si>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</si>
  <si>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</si>
  <si>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</si>
  <si>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</si>
  <si>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</si>
  <si>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</si>
  <si>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</si>
  <si>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</si>
  <si>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</si>
  <si>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</si>
  <si>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</si>
  <si>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</si>
  <si>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</si>
  <si>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</si>
  <si>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</si>
  <si>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</si>
  <si>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</si>
  <si>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</si>
  <si>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</si>
  <si>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</si>
  <si>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</si>
  <si>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</si>
  <si>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</si>
  <si>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</si>
  <si>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</si>
  <si>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</si>
  <si>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</si>
  <si>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</si>
  <si>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</si>
  <si>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</si>
  <si>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</si>
  <si>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</si>
  <si>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</si>
  <si>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</si>
  <si>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</si>
  <si>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</si>
  <si>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</si>
  <si>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</si>
  <si>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</si>
  <si>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</si>
  <si>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</si>
  <si>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</si>
  <si>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</si>
  <si>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</si>
  <si>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</si>
  <si>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</si>
  <si>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</si>
  <si>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</si>
  <si>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</si>
  <si>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</si>
  <si>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</si>
  <si>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</si>
  <si>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</si>
  <si>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</si>
  <si>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</si>
  <si>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</si>
  <si>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</si>
  <si>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</si>
  <si>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</si>
  <si>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</si>
  <si>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</si>
  <si>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</si>
  <si>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</si>
  <si>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</si>
  <si>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</si>
  <si>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</si>
  <si>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</si>
  <si>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</si>
  <si>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</si>
  <si>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</si>
  <si>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</si>
  <si>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</si>
  <si>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</si>
  <si>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</si>
  <si>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</si>
  <si>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</si>
  <si>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</si>
  <si>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</si>
  <si>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</si>
  <si>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</si>
  <si>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</si>
  <si>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</si>
  <si>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</si>
  <si>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</si>
  <si>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</si>
  <si>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</si>
  <si>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</si>
  <si>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</si>
  <si>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</si>
  <si>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</si>
  <si>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</si>
  <si>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</si>
  <si>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</si>
  <si>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</si>
  <si>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</si>
  <si>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</si>
  <si>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</si>
  <si>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</si>
  <si>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</si>
  <si>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</si>
  <si>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</si>
  <si>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</si>
  <si>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</si>
  <si>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</si>
  <si>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</si>
  <si>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</si>
  <si>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</si>
  <si>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</si>
  <si>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</si>
  <si>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</si>
  <si>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</si>
  <si>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</si>
  <si>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</si>
  <si>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</si>
  <si>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</si>
  <si>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</si>
  <si>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</si>
  <si>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</si>
  <si>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</si>
  <si>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</si>
  <si>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</si>
  <si>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</si>
  <si>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</si>
  <si>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</si>
  <si>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</si>
  <si>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</si>
  <si>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</si>
  <si>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</si>
  <si>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</si>
  <si>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</si>
  <si>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</si>
  <si>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</si>
  <si>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</si>
  <si>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</si>
  <si>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</si>
  <si>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</si>
  <si>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</si>
  <si>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</si>
  <si>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</si>
  <si>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</si>
  <si>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</si>
  <si>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</si>
  <si>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</si>
  <si>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</si>
  <si>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</si>
  <si>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</si>
  <si>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</si>
  <si>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</si>
  <si>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</si>
  <si>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</si>
  <si>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</si>
  <si>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</si>
  <si>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</si>
  <si>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</si>
  <si>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</si>
  <si>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</si>
  <si>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</si>
  <si>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</si>
  <si>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</si>
  <si>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</si>
  <si>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</si>
  <si>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</si>
  <si>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</si>
  <si>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</si>
  <si>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</si>
  <si>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</si>
  <si>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</si>
  <si>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</si>
  <si>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</si>
  <si>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</si>
  <si>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</si>
  <si>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</si>
  <si>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</si>
  <si>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</si>
  <si>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</si>
  <si>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</si>
  <si>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</si>
  <si>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</si>
  <si>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</si>
  <si>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</si>
  <si>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</si>
  <si>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</si>
  <si>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</si>
  <si>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</si>
  <si>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</si>
  <si>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</si>
  <si>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</si>
  <si>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</si>
  <si>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</si>
  <si>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</si>
  <si>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</si>
  <si>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</si>
  <si>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</si>
  <si>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</si>
  <si>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</si>
  <si>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</si>
  <si>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</si>
  <si>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</si>
  <si>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</si>
  <si>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</si>
  <si>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</si>
  <si>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</si>
  <si>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</si>
  <si>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</si>
  <si>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</si>
  <si>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</si>
  <si>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</si>
  <si>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</si>
  <si>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</si>
  <si>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</si>
  <si>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</si>
  <si>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</si>
  <si>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</si>
  <si>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</si>
  <si>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</si>
  <si>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</si>
  <si>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</si>
  <si>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</si>
  <si>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</si>
  <si>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</si>
  <si>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</si>
  <si>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</si>
  <si>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</si>
  <si>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</si>
  <si>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</si>
  <si>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</si>
  <si>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</si>
  <si>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</si>
  <si>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</si>
  <si>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</si>
  <si>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</si>
  <si>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</si>
  <si>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</si>
  <si>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</si>
  <si>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</si>
  <si>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</si>
  <si>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</si>
  <si>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</si>
  <si>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</si>
  <si>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</si>
  <si>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</si>
  <si>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</si>
  <si>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</si>
  <si>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</si>
  <si>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</si>
  <si>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</si>
  <si>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</si>
  <si>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</si>
  <si>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</si>
  <si>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</si>
  <si>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</si>
  <si>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</si>
  <si>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</si>
  <si>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</si>
  <si>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</si>
  <si>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</si>
  <si>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</si>
  <si>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</si>
  <si>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</si>
  <si>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</si>
  <si>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</si>
  <si>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</si>
  <si>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</si>
  <si>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</si>
  <si>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</si>
  <si>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</si>
  <si>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</si>
  <si>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</si>
  <si>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</si>
  <si>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</si>
  <si>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</si>
  <si>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</si>
  <si>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</si>
  <si>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</si>
  <si>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</si>
  <si>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</si>
  <si>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</si>
  <si>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</si>
  <si>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</si>
  <si>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</si>
  <si>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</si>
  <si>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</si>
  <si>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</si>
  <si>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</si>
  <si>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</si>
  <si>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</si>
  <si>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</si>
  <si>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</si>
  <si>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</si>
  <si>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</si>
  <si>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</si>
  <si>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</si>
  <si>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</si>
  <si>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</si>
  <si>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</si>
  <si>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</si>
  <si>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</si>
  <si>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</si>
  <si>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</si>
  <si>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</si>
  <si>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</si>
  <si>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</si>
  <si>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</si>
  <si>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</si>
  <si>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</si>
  <si>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</si>
  <si>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</si>
  <si>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</si>
  <si>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</si>
  <si>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</si>
  <si>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</si>
  <si>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</si>
  <si>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</si>
  <si>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</si>
  <si>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</si>
  <si>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</si>
  <si>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</si>
  <si>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</si>
  <si>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</si>
  <si>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</si>
  <si>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</si>
  <si>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</si>
  <si>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</si>
  <si>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</si>
  <si>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</si>
  <si>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</si>
  <si>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</si>
  <si>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</si>
  <si>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</si>
  <si>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</si>
  <si>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</si>
  <si>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</si>
  <si>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</si>
  <si>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</si>
  <si>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</si>
  <si>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</si>
  <si>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</si>
  <si>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</si>
  <si>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</si>
  <si>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</si>
  <si>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</si>
  <si>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</si>
  <si>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</si>
  <si>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</si>
  <si>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</si>
  <si>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</si>
  <si>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</si>
  <si>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</si>
  <si>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</si>
  <si>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</si>
  <si>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</si>
  <si>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</si>
  <si>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</si>
  <si>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</si>
  <si>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</si>
  <si>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</si>
  <si>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</si>
  <si>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</si>
  <si>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</si>
  <si>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</si>
  <si>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</si>
  <si>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</si>
  <si>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</si>
  <si>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</si>
  <si>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</si>
  <si>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</si>
  <si>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</si>
  <si>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</si>
  <si>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</si>
  <si>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</si>
  <si>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</si>
  <si>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</si>
  <si>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</si>
  <si>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</si>
  <si>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</si>
  <si>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</si>
  <si>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</si>
  <si>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</si>
  <si>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</si>
  <si>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</si>
  <si>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</si>
  <si>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</si>
  <si>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</si>
  <si>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</si>
  <si>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</si>
  <si>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</si>
  <si>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</si>
  <si>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</si>
  <si>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</si>
  <si>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</si>
  <si>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</si>
  <si>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</si>
  <si>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</si>
  <si>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</si>
  <si>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</si>
  <si>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</si>
  <si>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</si>
  <si>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</si>
  <si>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</si>
  <si>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</si>
  <si>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</si>
  <si>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</si>
  <si>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</si>
  <si>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</si>
  <si>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</si>
  <si>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</si>
  <si>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</si>
  <si>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</si>
  <si>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</si>
  <si>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</si>
  <si>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</si>
  <si>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</si>
  <si>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</si>
  <si>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</si>
  <si>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</si>
  <si>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</si>
  <si>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</si>
  <si>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</si>
  <si>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</si>
  <si>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</si>
  <si>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</si>
  <si>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</si>
  <si>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</si>
  <si>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</si>
  <si>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</si>
  <si>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</si>
  <si>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</si>
  <si>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</si>
  <si>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</si>
  <si>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</si>
  <si>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</si>
  <si>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</si>
  <si>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</si>
  <si>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</si>
  <si>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</si>
  <si>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</si>
  <si>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</si>
  <si>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</si>
  <si>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</si>
  <si>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</si>
  <si>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</si>
  <si>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</si>
  <si>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</si>
  <si>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</si>
  <si>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</si>
  <si>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</si>
  <si>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</si>
  <si>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</si>
  <si>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</si>
  <si>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</si>
  <si>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</si>
  <si>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</si>
  <si>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</si>
  <si>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</si>
  <si>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</si>
  <si>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</si>
  <si>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</si>
  <si>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</si>
  <si>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</si>
  <si>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</si>
  <si>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</si>
  <si>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</si>
  <si>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</si>
  <si>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</si>
  <si>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</si>
  <si>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</si>
  <si>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</si>
  <si>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</si>
  <si>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</si>
  <si>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</si>
  <si>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</si>
  <si>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</si>
  <si>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</si>
  <si>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</si>
  <si>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</si>
  <si>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</si>
  <si>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</si>
  <si>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</si>
  <si>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</si>
  <si>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</si>
  <si>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</si>
  <si>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</si>
  <si>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</si>
  <si>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</si>
  <si>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</si>
  <si>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</si>
  <si>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</si>
  <si>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</si>
  <si>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</si>
  <si>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</si>
  <si>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</si>
  <si>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</si>
  <si>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</si>
  <si>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</si>
  <si>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</si>
  <si>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</si>
  <si>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</si>
  <si>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</si>
  <si>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</si>
  <si>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</si>
  <si>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</si>
  <si>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</si>
  <si>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</si>
  <si>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</si>
  <si>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</si>
  <si>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</si>
  <si>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</si>
  <si>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</si>
  <si>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</si>
  <si>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</si>
  <si>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</si>
  <si>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</si>
  <si>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</si>
  <si>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</si>
  <si>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</si>
  <si>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</si>
  <si>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</si>
  <si>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</si>
  <si>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</si>
  <si>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</si>
  <si>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</si>
  <si>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</si>
  <si>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</si>
  <si>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</si>
  <si>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</si>
  <si>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</si>
  <si>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</si>
  <si>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</si>
  <si>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</si>
  <si>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</si>
  <si>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</si>
  <si>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</si>
  <si>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</si>
  <si>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</si>
  <si>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</si>
  <si>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</si>
  <si>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</si>
  <si>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</si>
  <si>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</si>
  <si>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</si>
  <si>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</si>
  <si>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</si>
  <si>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</si>
  <si>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</si>
  <si>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</si>
  <si>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</si>
  <si>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</si>
  <si>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</si>
  <si>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</si>
  <si>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</si>
  <si>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</si>
  <si>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</si>
  <si>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</si>
  <si>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</si>
  <si>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</si>
  <si>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</si>
  <si>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</si>
  <si>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</si>
  <si>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</si>
  <si>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</si>
  <si>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</si>
  <si>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</si>
  <si>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</si>
  <si>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</si>
  <si>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</si>
  <si>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</si>
  <si>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</si>
  <si>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</si>
  <si>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</si>
  <si>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</si>
  <si>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</si>
  <si>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</si>
  <si>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</si>
  <si>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</si>
  <si>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</si>
  <si>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</si>
  <si>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</si>
  <si>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</si>
  <si>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</si>
  <si>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</si>
  <si>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</si>
  <si>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</si>
  <si>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</si>
  <si>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</si>
  <si>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</si>
  <si>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</si>
  <si>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</si>
  <si>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</si>
  <si>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</si>
  <si>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</si>
  <si>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</si>
  <si>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</si>
  <si>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</si>
  <si>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</si>
  <si>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</si>
  <si>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</si>
  <si>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</si>
  <si>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</si>
  <si>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</si>
  <si>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</si>
  <si>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</si>
  <si>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</si>
  <si>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</si>
  <si>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</si>
  <si>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</si>
  <si>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</si>
  <si>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</si>
  <si>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</si>
  <si>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</si>
  <si>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</si>
  <si>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</si>
  <si>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</si>
  <si>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</si>
  <si>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</si>
  <si>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</si>
  <si>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</si>
  <si>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</si>
  <si>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</si>
  <si>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</si>
  <si>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</si>
  <si>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</si>
  <si>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</si>
  <si>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</si>
  <si>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</si>
  <si>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</si>
  <si>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</si>
  <si>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</si>
  <si>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</si>
  <si>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</si>
  <si>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</si>
  <si>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</si>
  <si>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</si>
  <si>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</si>
  <si>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</si>
  <si>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</si>
  <si>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</si>
  <si>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</si>
  <si>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</si>
  <si>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</si>
  <si>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</si>
  <si>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</si>
  <si>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</si>
  <si>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</si>
  <si>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</si>
  <si>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</si>
  <si>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</si>
  <si>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</si>
  <si>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</si>
  <si>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</si>
  <si>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</si>
  <si>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</si>
  <si>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</si>
  <si>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</si>
  <si>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</si>
  <si>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</si>
  <si>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</si>
  <si>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</si>
  <si>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</si>
  <si>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</si>
  <si>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</si>
  <si>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</si>
  <si>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</si>
  <si>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</si>
  <si>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</si>
  <si>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</si>
  <si>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</si>
  <si>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</si>
  <si>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</si>
  <si>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</si>
  <si>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</si>
  <si>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</si>
  <si>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</si>
  <si>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</si>
  <si>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</si>
  <si>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</si>
  <si>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</si>
  <si>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</si>
  <si>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</si>
  <si>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</si>
  <si>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</si>
  <si>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</si>
  <si>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</si>
  <si>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</si>
  <si>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</si>
  <si>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</si>
  <si>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</si>
  <si>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</si>
  <si>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</si>
  <si>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</si>
  <si>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</si>
  <si>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</si>
  <si>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</si>
  <si>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</si>
  <si>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</si>
  <si>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</si>
  <si>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</si>
  <si>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</si>
  <si>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</si>
  <si>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</si>
  <si>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</si>
  <si>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</si>
  <si>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</si>
  <si>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</si>
  <si>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</si>
  <si>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</si>
  <si>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</si>
  <si>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</si>
  <si>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</si>
  <si>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</si>
  <si>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</si>
  <si>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</si>
  <si>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</si>
  <si>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</si>
  <si>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</si>
  <si>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</si>
  <si>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</si>
  <si>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</si>
  <si>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</si>
  <si>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</si>
  <si>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</si>
  <si>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</si>
  <si>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</si>
  <si>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</si>
  <si>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</si>
  <si>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</si>
  <si>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</si>
  <si>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</si>
  <si>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</si>
  <si>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</si>
  <si>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</si>
  <si>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</si>
  <si>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</si>
  <si>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</si>
  <si>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</si>
  <si>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</si>
  <si>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</si>
  <si>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</si>
  <si>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</si>
  <si>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</si>
  <si>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</si>
  <si>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</si>
  <si>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</si>
  <si>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</si>
  <si>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</si>
  <si>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</si>
  <si>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</si>
  <si>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</si>
  <si>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</si>
  <si>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</si>
  <si>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</si>
  <si>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</si>
  <si>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</si>
  <si>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</si>
  <si>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</si>
  <si>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</si>
  <si>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</si>
  <si>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</si>
  <si>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</si>
  <si>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</si>
  <si>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</si>
  <si>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</si>
  <si>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</si>
  <si>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</si>
  <si>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</si>
  <si>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</si>
  <si>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</si>
  <si>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</si>
  <si>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</si>
  <si>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</si>
  <si>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</si>
  <si>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</si>
  <si>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</si>
  <si>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</si>
  <si>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</si>
  <si>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</si>
  <si>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</si>
  <si>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</si>
  <si>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</si>
  <si>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</si>
  <si>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</si>
  <si>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</si>
  <si>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</si>
  <si>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</si>
  <si>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</si>
  <si>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</si>
  <si>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</si>
  <si>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</si>
  <si>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</si>
  <si>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</si>
  <si>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</si>
  <si>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</si>
  <si>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</si>
  <si>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</si>
  <si>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</si>
  <si>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</si>
  <si>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</si>
  <si>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</si>
  <si>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</si>
  <si>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</si>
  <si>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</si>
  <si>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</si>
  <si>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</si>
  <si>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</si>
  <si>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</si>
  <si>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</si>
  <si>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</si>
  <si>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</si>
  <si>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</si>
  <si>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</si>
  <si>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</si>
  <si>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</si>
  <si>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</si>
  <si>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</si>
  <si>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</si>
  <si>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</si>
  <si>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</si>
  <si>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</si>
  <si>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</si>
  <si>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</si>
  <si>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</si>
  <si>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</si>
  <si>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</si>
  <si>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</si>
  <si>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</si>
  <si>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</si>
  <si>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</si>
  <si>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</si>
  <si>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</si>
  <si>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</si>
  <si>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</si>
  <si>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</si>
  <si>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</si>
  <si>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</si>
  <si>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</si>
  <si>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</si>
  <si>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</si>
  <si>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</si>
  <si>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</si>
  <si>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</si>
  <si>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</si>
  <si>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</si>
  <si>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</si>
  <si>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</si>
  <si>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</si>
  <si>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</si>
  <si>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</si>
  <si>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</si>
  <si>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</si>
  <si>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</si>
  <si>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</si>
  <si>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</si>
  <si>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</si>
  <si>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</si>
  <si>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</si>
  <si>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</si>
  <si>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</si>
  <si>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</si>
  <si>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</si>
  <si>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</si>
  <si>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</si>
  <si>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</si>
  <si>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</si>
  <si>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</si>
  <si>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</si>
  <si>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</si>
  <si>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</si>
  <si>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</si>
  <si>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</si>
  <si>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</si>
  <si>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</si>
  <si>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</si>
  <si>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</si>
  <si>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</si>
  <si>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</si>
  <si>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</si>
  <si>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</si>
  <si>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</si>
  <si>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</si>
  <si>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</si>
  <si>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</si>
  <si>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</si>
  <si>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</si>
  <si>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</si>
  <si>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</si>
  <si>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</si>
  <si>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</si>
  <si>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</si>
  <si>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</si>
  <si>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</si>
  <si>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</si>
  <si>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</si>
  <si>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</si>
  <si>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</si>
  <si>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</si>
  <si>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</si>
  <si>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</si>
  <si>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</si>
  <si>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</si>
  <si>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</si>
  <si>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</si>
  <si>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</si>
  <si>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</si>
  <si>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</si>
  <si>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</si>
  <si>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</si>
  <si>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</si>
  <si>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</si>
  <si>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</si>
  <si>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</si>
  <si>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</si>
  <si>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</si>
  <si>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</si>
  <si>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</si>
  <si>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</si>
  <si>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</si>
  <si>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</si>
  <si>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</si>
  <si>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</si>
  <si>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</si>
  <si>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</si>
  <si>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</si>
  <si>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</si>
  <si>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</si>
  <si>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</si>
  <si>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</si>
  <si>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</si>
  <si>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</si>
  <si>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</si>
  <si>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</si>
  <si>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</si>
  <si>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</si>
  <si>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</si>
  <si>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</si>
  <si>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</si>
  <si>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</si>
  <si>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</si>
  <si>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</si>
  <si>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</si>
  <si>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</si>
  <si>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</si>
  <si>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</si>
  <si>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</si>
  <si>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</si>
  <si>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</si>
  <si>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</si>
  <si>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</si>
  <si>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</si>
  <si>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</si>
  <si>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</si>
  <si>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</si>
  <si>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</si>
  <si>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</si>
  <si>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</si>
  <si>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</si>
  <si>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</si>
  <si>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</si>
  <si>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</si>
  <si>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</si>
  <si>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</si>
  <si>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</si>
  <si>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</si>
  <si>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</si>
  <si>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</si>
  <si>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</si>
  <si>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</si>
  <si>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</si>
  <si>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</si>
  <si>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</si>
  <si>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</si>
  <si>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</si>
  <si>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</si>
  <si>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</si>
  <si>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</si>
  <si>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</si>
  <si>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</si>
  <si>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</si>
  <si>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</si>
  <si>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</si>
  <si>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</si>
  <si>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</si>
  <si>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</si>
  <si>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</si>
  <si>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</si>
  <si>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</si>
  <si>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</si>
  <si>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</si>
  <si>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</si>
  <si>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</si>
  <si>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</si>
  <si>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</si>
  <si>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</si>
  <si>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</si>
  <si>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</si>
  <si>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</si>
  <si>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</si>
  <si>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</si>
  <si>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</si>
  <si>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</si>
  <si>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</si>
  <si>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</si>
  <si>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</si>
  <si>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</si>
  <si>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</si>
  <si>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</si>
  <si>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</si>
  <si>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</si>
  <si>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</si>
  <si>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</si>
  <si>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</si>
  <si>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</si>
  <si>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</si>
  <si>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</si>
  <si>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</si>
  <si>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</si>
  <si>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</si>
  <si>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</si>
  <si>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</si>
  <si>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</si>
  <si>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</si>
  <si>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</si>
  <si>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</si>
  <si>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</si>
  <si>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</si>
  <si>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</si>
  <si>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</si>
  <si>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</si>
  <si>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</si>
  <si>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</si>
  <si>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</si>
  <si>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</si>
  <si>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</si>
  <si>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</si>
  <si>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</si>
  <si>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</si>
  <si>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</si>
  <si>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</si>
  <si>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</si>
  <si>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</si>
  <si>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</si>
  <si>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</si>
  <si>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</si>
  <si>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</si>
  <si>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</si>
  <si>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</si>
  <si>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</si>
  <si>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</si>
  <si>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</si>
  <si>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</si>
  <si>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</si>
  <si>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</si>
  <si>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</si>
  <si>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</si>
  <si>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</si>
  <si>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</si>
  <si>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</si>
  <si>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</si>
  <si>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</si>
  <si>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</si>
  <si>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</si>
  <si>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</si>
  <si>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</si>
  <si>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</si>
  <si>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</si>
  <si>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</si>
  <si>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</si>
  <si>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</si>
  <si>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</si>
  <si>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</si>
  <si>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</si>
  <si>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</si>
  <si>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</si>
  <si>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</si>
  <si>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</si>
  <si>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</si>
  <si>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</si>
  <si>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</si>
  <si>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</si>
  <si>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</si>
  <si>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</si>
  <si>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</si>
  <si>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</si>
  <si>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</si>
  <si>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</si>
  <si>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</si>
  <si>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</si>
  <si>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</si>
  <si>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</si>
  <si>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</si>
  <si>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</si>
  <si>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</si>
  <si>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</si>
  <si>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</si>
  <si>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</si>
  <si>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</si>
  <si>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</si>
  <si>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</si>
  <si>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</si>
  <si>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</si>
  <si>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</si>
  <si>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</si>
  <si>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</si>
  <si>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</si>
  <si>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</si>
  <si>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</si>
  <si>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</si>
  <si>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</si>
  <si>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</si>
  <si>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</si>
  <si>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</si>
  <si>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</si>
  <si>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</si>
  <si>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</si>
  <si>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</si>
  <si>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</si>
  <si>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</si>
  <si>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</si>
  <si>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</si>
  <si>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</si>
  <si>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</si>
  <si>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</si>
  <si>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</si>
  <si>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</si>
  <si>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</si>
  <si>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</si>
  <si>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</si>
  <si>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</si>
  <si>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</si>
  <si>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</si>
  <si>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</si>
  <si>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</si>
  <si>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</si>
  <si>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</si>
  <si>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</si>
  <si>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</si>
  <si>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</si>
  <si>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</si>
  <si>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</si>
  <si>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</si>
  <si>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</si>
  <si>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</si>
  <si>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</si>
  <si>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</si>
  <si>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</si>
  <si>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</si>
  <si>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</si>
  <si>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</si>
  <si>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</si>
  <si>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</si>
  <si>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</si>
  <si>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</si>
  <si>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</si>
  <si>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</si>
  <si>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</si>
  <si>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</si>
  <si>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</si>
  <si>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</si>
  <si>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</si>
  <si>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</si>
  <si>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</si>
  <si>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</si>
  <si>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</si>
  <si>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</si>
  <si>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</si>
  <si>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</si>
  <si>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</si>
  <si>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</si>
  <si>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</si>
  <si>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</si>
  <si>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</si>
  <si>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</si>
  <si>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</si>
  <si>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</si>
  <si>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</si>
  <si>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</si>
  <si>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</si>
  <si>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</si>
  <si>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</si>
  <si>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</si>
  <si>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</si>
  <si>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</si>
  <si>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</si>
  <si>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</si>
  <si>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</si>
  <si>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</si>
  <si>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</si>
  <si>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</si>
  <si>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</si>
  <si>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</si>
  <si>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</si>
  <si>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</si>
  <si>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</si>
  <si>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</si>
  <si>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</si>
  <si>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</si>
  <si>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</si>
  <si>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</si>
  <si>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</si>
  <si>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</si>
  <si>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</si>
  <si>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</si>
  <si>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</si>
  <si>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</si>
  <si>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</si>
  <si>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</si>
  <si>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</si>
  <si>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</si>
  <si>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</si>
  <si>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</si>
  <si>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</si>
  <si>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</si>
  <si>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</si>
  <si>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</si>
  <si>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</si>
  <si>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</si>
  <si>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</si>
  <si>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</si>
  <si>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</si>
  <si>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</si>
  <si>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</si>
  <si>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</si>
  <si>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</si>
  <si>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</si>
  <si>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</si>
  <si>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</si>
  <si>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</si>
  <si>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</si>
  <si>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</si>
  <si>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</si>
  <si>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</si>
  <si>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</si>
  <si>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</si>
  <si>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</si>
  <si>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</si>
  <si>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</si>
  <si>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</si>
  <si>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</si>
  <si>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</si>
  <si>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</si>
  <si>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</si>
  <si>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</si>
  <si>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</si>
  <si>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</si>
  <si>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</si>
  <si>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</si>
  <si>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</si>
  <si>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</si>
  <si>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</si>
  <si>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</si>
  <si>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</si>
  <si>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</si>
  <si>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</si>
  <si>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</si>
  <si>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</si>
  <si>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</si>
  <si>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</si>
  <si>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</si>
  <si>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</si>
  <si>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</si>
  <si>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</si>
  <si>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</si>
  <si>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</si>
  <si>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</si>
  <si>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</si>
  <si>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</si>
  <si>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</si>
  <si>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</si>
  <si>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</si>
  <si>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</si>
  <si>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</si>
  <si>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</si>
  <si>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</si>
  <si>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</si>
  <si>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</si>
  <si>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</si>
  <si>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</si>
  <si>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</si>
  <si>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</si>
  <si>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</si>
  <si>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</si>
  <si>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</si>
  <si>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</si>
  <si>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</si>
  <si>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</si>
  <si>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</si>
  <si>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</si>
  <si>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</si>
  <si>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</si>
  <si>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</si>
  <si>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</si>
  <si>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</si>
  <si>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</si>
  <si>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</si>
  <si>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</si>
  <si>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</si>
  <si>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</si>
  <si>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</si>
  <si>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</si>
  <si>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</si>
  <si>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</si>
  <si>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</si>
  <si>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</si>
  <si>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</si>
  <si>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</si>
  <si>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</si>
  <si>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</si>
  <si>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</si>
  <si>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</si>
  <si>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</si>
  <si>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</si>
  <si>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</si>
  <si>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</si>
  <si>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</si>
  <si>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</si>
  <si>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</si>
  <si>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</si>
  <si>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</si>
  <si>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</si>
  <si>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</si>
  <si>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</si>
  <si>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</si>
  <si>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</si>
  <si>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</si>
  <si>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</si>
  <si>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</si>
  <si>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</si>
  <si>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</si>
  <si>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</si>
  <si>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</si>
  <si>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</si>
  <si>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</si>
  <si>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</si>
  <si>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</si>
  <si>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</si>
  <si>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</si>
  <si>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</si>
  <si>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</si>
  <si>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</si>
  <si>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</si>
  <si>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</si>
  <si>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</si>
  <si>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</si>
  <si>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</si>
  <si>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</si>
  <si>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</si>
  <si>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</si>
  <si>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</si>
  <si>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</si>
  <si>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</si>
  <si>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</si>
  <si>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</si>
  <si>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</si>
  <si>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</si>
  <si>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</si>
  <si>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</si>
  <si>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</si>
  <si>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</si>
  <si>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</si>
  <si>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</si>
  <si>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</si>
  <si>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</si>
  <si>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</si>
  <si>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</si>
  <si>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</si>
  <si>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</si>
  <si>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</si>
  <si>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</si>
  <si>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</si>
  <si>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</si>
  <si>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</si>
  <si>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</si>
  <si>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</si>
  <si>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</si>
  <si>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</si>
  <si>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</si>
  <si>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</si>
  <si>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</si>
  <si>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</si>
  <si>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</si>
  <si>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</si>
  <si>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</si>
  <si>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</si>
  <si>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</si>
  <si>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</si>
  <si>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</si>
  <si>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</si>
  <si>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</si>
  <si>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</si>
  <si>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</si>
  <si>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</si>
  <si>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</si>
  <si>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</si>
  <si>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</si>
  <si>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</si>
  <si>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</si>
  <si>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</si>
  <si>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</si>
  <si>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</si>
  <si>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</si>
  <si>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</si>
  <si>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</si>
  <si>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</si>
  <si>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</si>
  <si>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</si>
  <si>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</si>
  <si>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</si>
  <si>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</si>
  <si>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</si>
  <si>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</si>
  <si>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</si>
  <si>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</si>
  <si>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</si>
  <si>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</si>
  <si>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</si>
  <si>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</si>
  <si>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</si>
  <si>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</si>
  <si>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</si>
  <si>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</si>
  <si>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</si>
  <si>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</si>
  <si>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</si>
  <si>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</si>
  <si>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</si>
  <si>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</si>
  <si>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</si>
  <si>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</si>
  <si>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</si>
  <si>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</si>
  <si>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</si>
  <si>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</si>
  <si>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</si>
  <si>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</si>
  <si>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</si>
  <si>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</si>
  <si>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</si>
  <si>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</si>
  <si>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</si>
  <si>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</si>
  <si>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</si>
  <si>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</si>
  <si>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</si>
  <si>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</si>
  <si>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</si>
  <si>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</si>
  <si>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</si>
  <si>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</si>
  <si>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</si>
  <si>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</si>
  <si>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</si>
  <si>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</si>
  <si>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</si>
  <si>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</si>
  <si>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</si>
  <si>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</si>
  <si>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</si>
  <si>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</si>
  <si>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</si>
  <si>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</si>
  <si>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</si>
  <si>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</si>
  <si>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</si>
  <si>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</si>
  <si>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</si>
  <si>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</si>
  <si>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</si>
  <si>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</si>
  <si>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</si>
  <si>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</si>
  <si>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</si>
  <si>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</si>
  <si>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</si>
  <si>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</si>
  <si>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</si>
  <si>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</si>
  <si>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</si>
  <si>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</si>
  <si>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</si>
  <si>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</si>
  <si>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</si>
  <si>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</si>
  <si>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</si>
  <si>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</si>
  <si>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</si>
  <si>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</si>
  <si>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</si>
  <si>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</si>
  <si>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</si>
  <si>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</si>
  <si>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</si>
  <si>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</si>
  <si>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</si>
  <si>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</si>
  <si>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</si>
  <si>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</si>
  <si>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</si>
  <si>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</si>
  <si>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</si>
  <si>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</si>
  <si>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</si>
  <si>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</si>
  <si>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</si>
  <si>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</si>
  <si>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</si>
  <si>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</si>
  <si>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</si>
  <si>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</si>
  <si>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</si>
  <si>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</si>
  <si>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</si>
  <si>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</si>
  <si>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</si>
  <si>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</si>
  <si>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</si>
  <si>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</si>
  <si>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</si>
  <si>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</si>
  <si>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</si>
  <si>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</si>
  <si>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</si>
  <si>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</si>
  <si>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</si>
  <si>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</si>
  <si>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</si>
  <si>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</si>
  <si>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</si>
  <si>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</si>
  <si>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</si>
  <si>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</si>
  <si>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</si>
  <si>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</si>
  <si>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</si>
  <si>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</si>
  <si>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</si>
  <si>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</si>
  <si>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</si>
  <si>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</si>
  <si>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</si>
  <si>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</si>
  <si>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</si>
  <si>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</si>
  <si>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</si>
  <si>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</si>
  <si>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</si>
  <si>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</si>
  <si>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</si>
  <si>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</si>
  <si>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</si>
  <si>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</si>
  <si>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</si>
  <si>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</si>
  <si>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</si>
  <si>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</si>
  <si>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</si>
  <si>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</si>
  <si>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</si>
  <si>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</si>
  <si>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</si>
  <si>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</si>
  <si>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</si>
  <si>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</si>
  <si>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</si>
  <si>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</si>
  <si>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</si>
  <si>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</si>
  <si>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</si>
  <si>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</si>
  <si>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</si>
  <si>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</si>
  <si>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</si>
  <si>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</si>
  <si>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</si>
  <si>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</si>
  <si>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</si>
  <si>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</si>
  <si>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</si>
  <si>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</si>
  <si>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</si>
  <si>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</si>
  <si>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</si>
  <si>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</si>
  <si>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</si>
  <si>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</si>
  <si>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</si>
  <si>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</si>
  <si>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</si>
  <si>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</si>
  <si>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</si>
  <si>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</si>
  <si>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</si>
  <si>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</si>
  <si>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</si>
  <si>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</si>
  <si>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</si>
  <si>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</si>
  <si>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</si>
  <si>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</si>
  <si>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</si>
  <si>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</si>
  <si>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</si>
  <si>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</si>
  <si>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</si>
  <si>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</si>
  <si>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</si>
  <si>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</si>
  <si>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</si>
  <si>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</si>
  <si>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</si>
  <si>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</si>
  <si>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</si>
  <si>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</si>
  <si>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</si>
  <si>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</si>
  <si>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</si>
  <si>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</si>
  <si>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</si>
  <si>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</si>
  <si>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</si>
  <si>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</si>
  <si>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</si>
  <si>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</si>
  <si>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</si>
  <si>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</si>
  <si>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</si>
  <si>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</si>
  <si>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</si>
  <si>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</si>
  <si>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</si>
  <si>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</si>
  <si>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</si>
  <si>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</si>
  <si>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</si>
  <si>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</si>
  <si>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</si>
  <si>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</si>
  <si>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</si>
  <si>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</si>
  <si>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</si>
  <si>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</si>
  <si>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</si>
  <si>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</si>
  <si>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</si>
  <si>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</si>
  <si>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</si>
  <si>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</si>
  <si>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</si>
  <si>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</si>
  <si>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</si>
  <si>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</si>
  <si>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</si>
  <si>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</si>
  <si>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</si>
  <si>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</si>
  <si>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</si>
  <si>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</si>
  <si>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</si>
  <si>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</si>
  <si>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</si>
  <si>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</si>
  <si>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</si>
  <si>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</si>
  <si>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</si>
  <si>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</si>
  <si>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</si>
  <si>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</si>
  <si>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</si>
  <si>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</si>
  <si>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</si>
  <si>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</si>
  <si>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</si>
  <si>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</si>
  <si>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</si>
  <si>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</si>
  <si>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</si>
  <si>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</si>
  <si>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</si>
  <si>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</si>
  <si>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</si>
  <si>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</si>
  <si>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</si>
  <si>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</si>
  <si>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</si>
  <si>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</si>
  <si>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</si>
  <si>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</si>
  <si>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</si>
  <si>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</si>
  <si>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</si>
  <si>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</si>
  <si>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</si>
  <si>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</si>
  <si>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</si>
  <si>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</si>
  <si>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</si>
  <si>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</si>
  <si>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</si>
  <si>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</si>
  <si>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</si>
  <si>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</si>
  <si>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</si>
  <si>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</si>
  <si>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</si>
  <si>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</si>
  <si>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</si>
  <si>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</si>
  <si>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</si>
  <si>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</si>
  <si>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</si>
  <si>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</si>
  <si>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</si>
  <si>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</si>
  <si>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</si>
  <si>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</si>
  <si>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</si>
  <si>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</si>
  <si>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</si>
  <si>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</si>
  <si>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</si>
  <si>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</si>
  <si>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</si>
  <si>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</si>
  <si>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</si>
  <si>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</si>
  <si>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</si>
  <si>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</si>
  <si>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</si>
  <si>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</si>
  <si>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</si>
  <si>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</si>
  <si>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</si>
  <si>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</si>
  <si>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</si>
  <si>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</si>
  <si>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</si>
  <si>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</si>
  <si>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</si>
  <si>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</si>
  <si>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</si>
  <si>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</si>
  <si>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</si>
  <si>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</si>
  <si>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</si>
  <si>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</si>
  <si>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</si>
  <si>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</si>
  <si>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</si>
  <si>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</si>
  <si>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</si>
  <si>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</si>
  <si>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</si>
  <si>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</si>
  <si>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</si>
  <si>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</si>
  <si>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</si>
  <si>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</si>
  <si>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</si>
  <si>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</si>
  <si>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</si>
  <si>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</si>
  <si>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</si>
  <si>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</si>
  <si>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</si>
  <si>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</si>
  <si>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</si>
  <si>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</si>
  <si>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</si>
  <si>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</si>
  <si>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</si>
  <si>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</si>
  <si>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</si>
  <si>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</si>
  <si>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</si>
  <si>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</si>
  <si>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</si>
  <si>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</si>
  <si>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</si>
  <si>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</si>
  <si>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</si>
  <si>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</si>
  <si>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</si>
  <si>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</si>
  <si>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</si>
  <si>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</si>
  <si>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</si>
  <si>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</si>
  <si>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</si>
  <si>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</si>
  <si>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</si>
  <si>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</si>
  <si>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</si>
  <si>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</si>
  <si>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</si>
  <si>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</si>
  <si>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</si>
  <si>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</si>
  <si>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</si>
  <si>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</si>
  <si>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</si>
  <si>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</si>
  <si>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</si>
  <si>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</si>
  <si>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</si>
  <si>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</si>
  <si>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</si>
  <si>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</si>
  <si>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</si>
  <si>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</si>
  <si>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</si>
  <si>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</si>
  <si>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</si>
  <si>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</si>
  <si>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</si>
  <si>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</si>
  <si>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</si>
  <si>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</si>
  <si>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</si>
  <si>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</si>
  <si>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</si>
  <si>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</si>
  <si>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</si>
  <si>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</si>
  <si>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</si>
  <si>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</si>
  <si>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</si>
  <si>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</si>
  <si>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</si>
  <si>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</si>
  <si>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</si>
  <si>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</si>
  <si>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</si>
  <si>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</si>
  <si>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</si>
  <si>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</si>
  <si>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</si>
  <si>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</si>
  <si>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</si>
  <si>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</si>
  <si>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</si>
  <si>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</si>
  <si>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</si>
  <si>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</si>
  <si>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</si>
  <si>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</si>
  <si>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</si>
  <si>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</si>
  <si>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</si>
  <si>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</si>
  <si>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</si>
  <si>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</si>
  <si>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</si>
  <si>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</si>
  <si>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</si>
  <si>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</si>
  <si>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</si>
  <si>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</si>
  <si>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</si>
  <si>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</si>
  <si>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</si>
  <si>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</si>
  <si>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</si>
  <si>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</si>
  <si>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</si>
  <si>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</si>
  <si>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</si>
  <si>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</si>
  <si>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</si>
  <si>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</si>
  <si>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</si>
  <si>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</si>
  <si>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</si>
  <si>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</si>
  <si>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</si>
  <si>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</si>
  <si>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</si>
  <si>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</si>
  <si>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</si>
  <si>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</si>
  <si>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</si>
  <si>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</si>
  <si>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</si>
  <si>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</si>
  <si>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</si>
  <si>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</si>
  <si>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</si>
  <si>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</si>
  <si>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</si>
  <si>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</si>
  <si>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</si>
  <si>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</si>
  <si>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</si>
  <si>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</si>
  <si>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</si>
  <si>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</si>
  <si>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</si>
  <si>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</si>
  <si>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</si>
  <si>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</si>
  <si>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</si>
  <si>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</si>
  <si>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</si>
  <si>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</si>
  <si>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</si>
  <si>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</si>
  <si>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</si>
  <si>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</si>
  <si>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</si>
  <si>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</si>
  <si>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</si>
  <si>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</si>
  <si>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</si>
  <si>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</si>
  <si>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</si>
  <si>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</si>
  <si>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</si>
  <si>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</si>
  <si>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</si>
  <si>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</si>
  <si>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</si>
  <si>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</si>
  <si>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</si>
  <si>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</si>
  <si>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</si>
  <si>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</si>
  <si>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</si>
  <si>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</si>
  <si>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</si>
  <si>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</si>
  <si>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</si>
  <si>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</si>
  <si>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</si>
  <si>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</si>
  <si>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</si>
  <si>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</si>
  <si>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</si>
  <si>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</si>
  <si>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</si>
  <si>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</si>
  <si>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</si>
  <si>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</si>
  <si>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</si>
  <si>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</si>
  <si>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</si>
  <si>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</si>
  <si>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</si>
  <si>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</si>
  <si>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</si>
  <si>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</si>
  <si>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</si>
  <si>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</si>
  <si>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</si>
  <si>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</si>
  <si>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</si>
  <si>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</si>
  <si>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</si>
  <si>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</si>
  <si>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</si>
  <si>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</si>
  <si>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</si>
  <si>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</si>
  <si>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</si>
  <si>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</si>
  <si>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</si>
  <si>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</si>
  <si>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</si>
  <si>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</si>
  <si>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</si>
  <si>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</si>
  <si>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</si>
  <si>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</si>
  <si>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</si>
  <si>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</si>
  <si>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</si>
  <si>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</si>
  <si>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</si>
  <si>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</si>
  <si>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</si>
  <si>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</si>
  <si>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</si>
  <si>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</si>
  <si>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</si>
  <si>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</si>
  <si>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</si>
  <si>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</si>
  <si>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</si>
  <si>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</si>
  <si>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</si>
  <si>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</si>
  <si>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</si>
  <si>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</si>
  <si>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</si>
  <si>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</si>
  <si>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</si>
  <si>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</si>
  <si>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</si>
  <si>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</si>
  <si>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</si>
  <si>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</si>
  <si>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</si>
  <si>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</si>
  <si>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</si>
  <si>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</si>
  <si>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</si>
  <si>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</si>
  <si>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</si>
  <si>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</si>
  <si>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</si>
  <si>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</si>
  <si>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</si>
  <si>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</si>
  <si>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</si>
  <si>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</si>
  <si>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</si>
  <si>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</si>
  <si>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</si>
  <si>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</si>
  <si>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</si>
  <si>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</si>
  <si>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</si>
  <si>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</si>
  <si>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</si>
  <si>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</si>
  <si>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</si>
  <si>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</si>
  <si>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</si>
  <si>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</si>
  <si>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</si>
  <si>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</si>
  <si>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</si>
  <si>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</si>
  <si>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</si>
  <si>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</si>
  <si>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</si>
  <si>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</si>
  <si>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</si>
  <si>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</si>
  <si>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</si>
  <si>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</si>
  <si>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</si>
  <si>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</si>
  <si>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</si>
  <si>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</si>
  <si>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</si>
  <si>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</si>
  <si>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</si>
  <si>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</si>
  <si>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</si>
  <si>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</si>
  <si>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</si>
  <si>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</si>
  <si>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</si>
  <si>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</si>
  <si>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</si>
  <si>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</si>
  <si>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</si>
  <si>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</si>
  <si>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</si>
  <si>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</si>
  <si>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</si>
  <si>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</si>
  <si>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</si>
  <si>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</si>
  <si>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</si>
  <si>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</si>
  <si>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</si>
  <si>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</si>
  <si>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</si>
  <si>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</si>
  <si>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</si>
  <si>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</si>
  <si>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</si>
  <si>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</si>
  <si>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</si>
  <si>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</si>
  <si>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</si>
  <si>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</si>
  <si>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</si>
  <si>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</si>
  <si>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</si>
  <si>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</si>
  <si>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</si>
  <si>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</si>
  <si>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</si>
  <si>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</si>
  <si>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</si>
  <si>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</si>
  <si>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</si>
  <si>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</si>
  <si>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</si>
  <si>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</si>
  <si>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</si>
  <si>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</si>
  <si>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</si>
  <si>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</si>
  <si>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</si>
  <si>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</si>
  <si>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</si>
  <si>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</si>
  <si>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</si>
  <si>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</si>
  <si>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</si>
  <si>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</si>
  <si>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</si>
  <si>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</si>
  <si>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</si>
  <si>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</si>
  <si>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</si>
  <si>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</si>
  <si>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</si>
  <si>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</si>
  <si>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</si>
  <si>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</si>
  <si>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</si>
  <si>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</si>
  <si>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</si>
  <si>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</si>
  <si>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</si>
  <si>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</si>
  <si>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</si>
  <si>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</si>
  <si>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</si>
  <si>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</si>
  <si>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</si>
  <si>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</si>
  <si>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</si>
  <si>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</si>
  <si>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</si>
  <si>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</si>
  <si>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</si>
  <si>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</si>
  <si>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</si>
  <si>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</si>
  <si>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</si>
  <si>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</si>
  <si>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</si>
  <si>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</si>
  <si>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</si>
  <si>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</si>
  <si>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</si>
  <si>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</si>
  <si>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</si>
  <si>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</si>
  <si>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</si>
  <si>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</si>
  <si>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</si>
  <si>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</si>
  <si>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</si>
  <si>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</si>
  <si>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</si>
  <si>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</si>
  <si>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</si>
  <si>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</si>
  <si>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</si>
  <si>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</si>
  <si>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</si>
  <si>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</si>
  <si>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</si>
  <si>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</si>
  <si>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</si>
  <si>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</si>
  <si>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</si>
  <si>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</si>
  <si>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</si>
  <si>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</si>
  <si>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</si>
  <si>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</si>
  <si>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</si>
  <si>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</si>
  <si>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</si>
  <si>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</si>
  <si>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</si>
  <si>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</si>
  <si>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</si>
  <si>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</si>
  <si>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</si>
  <si>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</si>
  <si>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</si>
  <si>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</si>
  <si>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</si>
  <si>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</si>
  <si>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</si>
  <si>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</si>
  <si>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</si>
  <si>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</si>
  <si>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</si>
  <si>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</si>
  <si>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</si>
  <si>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</si>
  <si>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</si>
  <si>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</si>
  <si>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</si>
  <si>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</si>
  <si>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</si>
  <si>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</si>
  <si>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</si>
  <si>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</si>
  <si>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</si>
  <si>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</si>
  <si>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</si>
  <si>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</si>
  <si>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</si>
  <si>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</si>
  <si>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</si>
  <si>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</si>
  <si>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</si>
  <si>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</si>
  <si>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</si>
  <si>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</si>
  <si>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</si>
  <si>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</si>
  <si>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</si>
  <si>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</si>
  <si>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</si>
  <si>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</si>
  <si>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</si>
  <si>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</si>
  <si>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</si>
  <si>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</si>
  <si>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</si>
  <si>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</si>
  <si>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</si>
  <si>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</si>
  <si>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</si>
  <si>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</si>
  <si>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</si>
  <si>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</si>
  <si>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</si>
  <si>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</si>
  <si>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</si>
  <si>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</si>
  <si>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</si>
  <si>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</si>
  <si>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</si>
  <si>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</si>
  <si>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</si>
  <si>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</si>
  <si>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</si>
  <si>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</si>
  <si>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</si>
  <si>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</si>
  <si>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</si>
  <si>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</si>
  <si>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</si>
  <si>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</si>
  <si>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</si>
  <si>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</si>
  <si>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</si>
  <si>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</si>
  <si>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</si>
  <si>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</si>
  <si>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</si>
  <si>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</si>
  <si>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</si>
  <si>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</si>
  <si>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</si>
  <si>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</si>
  <si>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</si>
  <si>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</si>
  <si>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</si>
  <si>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</si>
  <si>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</si>
  <si>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</si>
  <si>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</si>
  <si>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</si>
  <si>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</si>
  <si>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</si>
  <si>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</si>
  <si>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</si>
  <si>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</si>
  <si>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</si>
  <si>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</si>
  <si>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</si>
  <si>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</si>
  <si>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</si>
  <si>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</si>
  <si>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</si>
  <si>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</si>
  <si>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</si>
  <si>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</si>
  <si>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</si>
  <si>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</si>
  <si>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</si>
  <si>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</si>
  <si>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</si>
  <si>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</si>
  <si>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</si>
  <si>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</si>
  <si>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</si>
  <si>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</si>
  <si>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</si>
  <si>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</si>
  <si>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</si>
  <si>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</si>
  <si>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</si>
  <si>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</si>
  <si>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</si>
  <si>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</si>
  <si>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</si>
  <si>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</si>
  <si>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</si>
  <si>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</si>
  <si>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</si>
  <si>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</si>
  <si>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</si>
  <si>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</si>
  <si>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</si>
  <si>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</si>
  <si>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</si>
  <si>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</si>
  <si>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</si>
  <si>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</si>
  <si>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</si>
  <si>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</si>
  <si>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</si>
  <si>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</si>
  <si>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</si>
  <si>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</si>
  <si>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</si>
  <si>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</si>
  <si>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</si>
  <si>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</si>
  <si>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</si>
  <si>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</si>
  <si>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</si>
  <si>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</si>
  <si>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</si>
  <si>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</si>
  <si>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</si>
  <si>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</si>
  <si>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</si>
  <si>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</si>
  <si>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</si>
  <si>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</si>
  <si>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</si>
  <si>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</si>
  <si>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</si>
  <si>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</si>
  <si>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</si>
  <si>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</si>
  <si>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</si>
  <si>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</si>
  <si>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</si>
  <si>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</si>
  <si>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</si>
  <si>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</si>
  <si>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</si>
  <si>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</si>
  <si>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</si>
  <si>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</si>
  <si>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</si>
  <si>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</si>
  <si>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</si>
  <si>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</si>
  <si>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</si>
  <si>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</si>
  <si>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</si>
  <si>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</si>
  <si>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</si>
  <si>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</si>
  <si>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</si>
  <si>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</si>
  <si>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</si>
  <si>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</si>
  <si>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</si>
  <si>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</si>
  <si>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</si>
  <si>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</si>
  <si>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</si>
  <si>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</si>
  <si>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</si>
  <si>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</si>
  <si>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</si>
  <si>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</si>
  <si>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</si>
  <si>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</si>
  <si>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</si>
  <si>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</si>
  <si>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</si>
  <si>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</si>
  <si>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</si>
  <si>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</si>
  <si>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</si>
  <si>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</si>
  <si>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</si>
  <si>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</si>
  <si>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</si>
  <si>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</si>
  <si>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</si>
  <si>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</si>
  <si>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</si>
  <si>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</si>
  <si>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</si>
  <si>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</si>
  <si>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</si>
  <si>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</si>
  <si>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</si>
  <si>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</si>
  <si>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</si>
  <si>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</si>
  <si>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</si>
  <si>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</si>
  <si>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</si>
  <si>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</si>
  <si>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</si>
  <si>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</si>
  <si>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</si>
  <si>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</si>
  <si>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</si>
  <si>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</si>
  <si>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</si>
  <si>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</si>
  <si>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</si>
  <si>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</si>
  <si>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</si>
  <si>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</si>
  <si>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</si>
  <si>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</si>
  <si>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</si>
  <si>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</si>
  <si>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</si>
  <si>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</si>
  <si>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</si>
  <si>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</si>
  <si>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</si>
  <si>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</si>
  <si>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</si>
  <si>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</si>
  <si>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</si>
  <si>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</si>
  <si>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</si>
  <si>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</si>
  <si>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</si>
  <si>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</si>
  <si>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</si>
  <si>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</si>
  <si>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</si>
  <si>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</si>
  <si>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</si>
  <si>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</si>
  <si>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</si>
  <si>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</si>
  <si>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</si>
  <si>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</si>
  <si>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</si>
  <si>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</si>
  <si>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</si>
  <si>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</si>
  <si>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</si>
  <si>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</si>
  <si>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</si>
  <si>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</si>
  <si>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</si>
  <si>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</si>
  <si>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</si>
  <si>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</si>
  <si>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</si>
  <si>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</si>
  <si>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</si>
  <si>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</si>
  <si>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</si>
  <si>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</si>
  <si>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</si>
  <si>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</si>
  <si>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</si>
  <si>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</si>
  <si>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</si>
  <si>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</si>
  <si>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</si>
  <si>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</si>
  <si>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</si>
  <si>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</si>
  <si>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</si>
  <si>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</si>
  <si>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</si>
  <si>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</si>
  <si>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</si>
  <si>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</si>
  <si>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</si>
  <si>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</si>
  <si>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</si>
  <si>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</si>
  <si>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</si>
  <si>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</si>
  <si>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</si>
  <si>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</si>
  <si>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</si>
  <si>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</si>
  <si>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</si>
  <si>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</si>
  <si>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</si>
  <si>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</si>
  <si>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</si>
  <si>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</si>
  <si>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</si>
  <si>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</si>
  <si>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</si>
  <si>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</si>
  <si>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</si>
  <si>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</si>
  <si>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</si>
  <si>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</si>
  <si>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</si>
  <si>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</si>
  <si>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</si>
  <si>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</si>
  <si>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</si>
  <si>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</si>
  <si>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</si>
  <si>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</si>
  <si>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</si>
  <si>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</si>
  <si>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</si>
  <si>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</si>
  <si>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</si>
  <si>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</si>
  <si>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</si>
  <si>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</si>
  <si>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</si>
  <si>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</si>
  <si>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</si>
  <si>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</si>
  <si>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</si>
  <si>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</si>
  <si>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</si>
  <si>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</si>
  <si>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</si>
  <si>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</si>
  <si>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</si>
  <si>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</si>
  <si>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</si>
  <si>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</si>
  <si>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</si>
  <si>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</si>
  <si>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</si>
  <si>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</si>
  <si>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</si>
  <si>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</si>
  <si>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</si>
  <si>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</si>
  <si>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</si>
  <si>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</si>
  <si>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</si>
  <si>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</si>
  <si>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</si>
  <si>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</si>
  <si>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</si>
  <si>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</si>
  <si>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</si>
  <si>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</si>
  <si>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</si>
  <si>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</si>
  <si>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</si>
  <si>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</si>
  <si>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</si>
  <si>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</si>
  <si>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</si>
  <si>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</si>
  <si>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</si>
  <si>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</si>
  <si>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</si>
  <si>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</si>
  <si>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</si>
  <si>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</si>
  <si>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</si>
  <si>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</si>
  <si>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</si>
  <si>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</si>
  <si>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</si>
  <si>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</si>
  <si>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</si>
  <si>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</si>
  <si>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</si>
  <si>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</si>
  <si>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</si>
  <si>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</si>
  <si>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</si>
  <si>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</si>
  <si>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</si>
  <si>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</si>
  <si>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</si>
  <si>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</si>
  <si>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</si>
  <si>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</si>
  <si>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</si>
  <si>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</si>
  <si>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</si>
  <si>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</si>
  <si>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</si>
  <si>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</si>
  <si>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</si>
  <si>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</si>
  <si>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</si>
  <si>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</si>
  <si>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</si>
  <si>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</si>
  <si>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</si>
  <si>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</si>
  <si>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</si>
  <si>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</si>
  <si>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</si>
  <si>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</si>
  <si>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</si>
  <si>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</si>
  <si>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</si>
  <si>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</si>
  <si>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</si>
  <si>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</si>
  <si>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</si>
  <si>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</si>
  <si>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</si>
  <si>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</si>
  <si>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</si>
  <si>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</si>
  <si>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</si>
  <si>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</si>
  <si>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</si>
  <si>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</si>
  <si>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</si>
  <si>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</si>
  <si>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</si>
  <si>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</si>
  <si>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</si>
  <si>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</si>
  <si>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</si>
  <si>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</si>
  <si>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</si>
  <si>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</si>
  <si>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</si>
  <si>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</si>
  <si>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</si>
  <si>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</si>
  <si>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</si>
  <si>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</si>
  <si>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</si>
  <si>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</si>
  <si>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</si>
  <si>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</si>
  <si>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</si>
  <si>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</si>
  <si>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</si>
  <si>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</si>
  <si>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</si>
  <si>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</si>
  <si>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</si>
  <si>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</si>
  <si>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</si>
  <si>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</si>
  <si>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</si>
  <si>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</si>
  <si>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</si>
  <si>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</si>
  <si>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</si>
  <si>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</si>
  <si>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</si>
  <si>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</si>
  <si>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</si>
  <si>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</si>
  <si>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</si>
  <si>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</si>
  <si>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</si>
  <si>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</si>
  <si>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</si>
  <si>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</si>
  <si>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</si>
  <si>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</si>
  <si>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</si>
  <si>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</si>
  <si>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</si>
  <si>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</si>
  <si>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</si>
  <si>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</si>
  <si>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</si>
  <si>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</si>
  <si>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</si>
  <si>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</si>
  <si>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</si>
  <si>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</si>
  <si>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</si>
  <si>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</si>
  <si>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</si>
  <si>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</si>
  <si>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</si>
  <si>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</si>
  <si>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</si>
  <si>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</si>
  <si>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</si>
  <si>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</si>
  <si>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</si>
  <si>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</si>
  <si>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</si>
  <si>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</si>
  <si>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</si>
  <si>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</si>
  <si>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</si>
  <si>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</si>
  <si>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</si>
  <si>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</si>
  <si>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</si>
  <si>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</si>
  <si>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</si>
  <si>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</si>
  <si>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</si>
  <si>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</si>
  <si>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</si>
  <si>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</si>
  <si>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</si>
  <si>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</si>
  <si>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</si>
  <si>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</si>
  <si>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</si>
  <si>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</si>
  <si>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</si>
  <si>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</si>
  <si>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</si>
  <si>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</si>
  <si>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</si>
  <si>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</si>
  <si>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</si>
  <si>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</si>
  <si>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</si>
  <si>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</si>
  <si>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</si>
  <si>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</si>
  <si>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</si>
  <si>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</si>
  <si>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</si>
  <si>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</si>
  <si>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</si>
  <si>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</si>
  <si>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</si>
  <si>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</si>
  <si>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</si>
  <si>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</si>
  <si>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</si>
  <si>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</si>
  <si>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</si>
  <si>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</si>
  <si>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</si>
  <si>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</si>
  <si>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</si>
  <si>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</si>
  <si>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</si>
  <si>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</si>
  <si>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</si>
  <si>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</si>
  <si>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</si>
  <si>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</si>
  <si>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</si>
  <si>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</si>
  <si>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</si>
  <si>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</si>
  <si>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</si>
  <si>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</si>
  <si>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</si>
  <si>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</si>
  <si>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</si>
  <si>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</si>
  <si>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</si>
  <si>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</si>
  <si>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</si>
  <si>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</si>
  <si>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</si>
  <si>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</si>
  <si>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</si>
  <si>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</si>
  <si>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</si>
  <si>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</si>
  <si>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</si>
  <si>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</si>
  <si>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</si>
  <si>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</si>
  <si>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</si>
  <si>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</si>
  <si>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</si>
  <si>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</si>
  <si>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</si>
  <si>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</si>
  <si>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</si>
  <si>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</si>
  <si>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</si>
  <si>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</si>
  <si>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</si>
  <si>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</si>
  <si>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</si>
  <si>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</si>
  <si>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</si>
  <si>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</si>
  <si>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</si>
  <si>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</si>
  <si>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</si>
  <si>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</si>
  <si>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</si>
  <si>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</si>
  <si>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</si>
  <si>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</si>
  <si>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</si>
  <si>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</si>
  <si>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</si>
  <si>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</si>
  <si>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</si>
  <si>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</si>
  <si>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</si>
  <si>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</si>
  <si>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</si>
  <si>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</si>
  <si>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</si>
  <si>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</si>
  <si>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</si>
  <si>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</si>
  <si>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</si>
  <si>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</si>
  <si>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</si>
  <si>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</si>
  <si>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</si>
  <si>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</si>
  <si>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</si>
  <si>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</si>
  <si>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</si>
  <si>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</si>
  <si>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</si>
  <si>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</si>
  <si>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</si>
  <si>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</si>
  <si>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</si>
  <si>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</si>
  <si>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</si>
  <si>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</si>
  <si>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</si>
  <si>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</si>
  <si>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</si>
  <si>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</si>
  <si>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</si>
  <si>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</si>
  <si>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</si>
  <si>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</si>
  <si>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</si>
  <si>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</si>
  <si>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</si>
  <si>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</si>
  <si>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</si>
  <si>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</si>
  <si>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</si>
  <si>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</si>
  <si>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</si>
  <si>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</si>
  <si>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</si>
  <si>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</si>
  <si>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</si>
  <si>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</si>
  <si>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</si>
  <si>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</si>
  <si>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</si>
  <si>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</si>
  <si>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</si>
  <si>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</si>
  <si>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</si>
  <si>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</si>
  <si>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</si>
  <si>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</si>
  <si>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</si>
  <si>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</si>
  <si>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</si>
  <si>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</si>
  <si>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</si>
  <si>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</si>
  <si>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</si>
  <si>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</si>
  <si>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</si>
  <si>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</si>
  <si>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</si>
  <si>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</si>
  <si>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</si>
  <si>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</si>
  <si>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</si>
  <si>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</si>
  <si>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</si>
  <si>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</si>
  <si>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</si>
  <si>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</si>
  <si>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</si>
  <si>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</si>
  <si>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</si>
  <si>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</si>
  <si>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</si>
  <si>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</si>
  <si>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</si>
  <si>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</si>
  <si>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</si>
  <si>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</si>
  <si>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</si>
  <si>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</si>
  <si>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</si>
  <si>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</si>
  <si>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</si>
  <si>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</si>
  <si>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</si>
  <si>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</si>
  <si>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</si>
  <si>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</si>
  <si>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</si>
  <si>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</si>
  <si>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</si>
  <si>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</si>
  <si>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</si>
  <si>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</si>
  <si>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</si>
  <si>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</si>
  <si>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</si>
  <si>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</si>
  <si>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</si>
  <si>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</si>
  <si>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</si>
  <si>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</si>
  <si>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</si>
  <si>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</si>
  <si>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</si>
  <si>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</si>
  <si>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</si>
  <si>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</si>
  <si>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</si>
  <si>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</si>
  <si>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</si>
  <si>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</si>
  <si>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</si>
  <si>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</si>
  <si>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</si>
  <si>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</si>
  <si>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</si>
  <si>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</si>
  <si>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</si>
  <si>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</si>
  <si>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</si>
  <si>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</si>
  <si>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</si>
  <si>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</si>
  <si>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</si>
  <si>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</si>
  <si>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</si>
  <si>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</si>
  <si>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</si>
  <si>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</si>
  <si>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</si>
  <si>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</si>
  <si>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</si>
  <si>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</si>
  <si>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</si>
  <si>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</si>
  <si>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</si>
  <si>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</si>
  <si>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</si>
  <si>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</si>
  <si>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</si>
  <si>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</si>
  <si>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</si>
  <si>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</si>
  <si>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</si>
  <si>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</si>
  <si>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</si>
  <si>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</si>
  <si>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</si>
  <si>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</si>
  <si>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</si>
  <si>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</si>
  <si>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</si>
  <si>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</si>
  <si>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</si>
  <si>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</si>
  <si>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</si>
  <si>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</si>
  <si>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</si>
  <si>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</si>
  <si>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</si>
  <si>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</si>
  <si>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</si>
  <si>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</si>
  <si>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</si>
  <si>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</si>
  <si>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</si>
  <si>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</si>
  <si>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</si>
  <si>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</si>
  <si>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</si>
  <si>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</si>
  <si>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</si>
  <si>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</si>
  <si>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</si>
  <si>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</si>
  <si>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</si>
  <si>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</si>
  <si>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</si>
  <si>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</si>
  <si>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</si>
  <si>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</si>
  <si>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</si>
  <si>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</si>
  <si>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</si>
  <si>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</si>
  <si>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</si>
  <si>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</si>
  <si>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</si>
  <si>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</si>
  <si>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</si>
  <si>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</si>
  <si>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</si>
  <si>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</si>
  <si>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</si>
  <si>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</si>
  <si>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</si>
  <si>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</si>
  <si>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</si>
  <si>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</si>
  <si>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</si>
  <si>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</si>
  <si>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</si>
  <si>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</si>
  <si>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</si>
  <si>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</si>
  <si>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</si>
  <si>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</si>
  <si>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</si>
  <si>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</si>
  <si>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</si>
  <si>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</si>
  <si>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</si>
  <si>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</si>
  <si>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</si>
  <si>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</si>
  <si>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</si>
  <si>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</si>
  <si>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</si>
  <si>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</si>
  <si>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</si>
  <si>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</si>
  <si>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</si>
  <si>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</si>
  <si>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</si>
  <si>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</si>
  <si>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</si>
  <si>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</si>
  <si>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</si>
  <si>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</si>
  <si>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</si>
  <si>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</si>
  <si>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</si>
  <si>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</si>
  <si>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</si>
  <si>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</si>
  <si>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</si>
  <si>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</si>
  <si>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</si>
  <si>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</si>
  <si>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</si>
  <si>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</si>
  <si>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</si>
  <si>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</si>
  <si>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</si>
  <si>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</si>
  <si>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</si>
  <si>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</si>
  <si>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</si>
  <si>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</si>
  <si>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</si>
  <si>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</si>
  <si>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</si>
  <si>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</si>
  <si>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</si>
  <si>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</si>
  <si>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</si>
  <si>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</si>
  <si>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</si>
  <si>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</si>
  <si>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</si>
  <si>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</si>
  <si>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</si>
  <si>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</si>
  <si>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</si>
  <si>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</si>
  <si>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</si>
  <si>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</si>
  <si>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</si>
  <si>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</si>
  <si>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</si>
  <si>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</si>
  <si>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</si>
  <si>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</si>
  <si>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</si>
  <si>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</si>
  <si>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</si>
  <si>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</si>
  <si>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</si>
  <si>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</si>
  <si>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</si>
  <si>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</si>
  <si>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</si>
  <si>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</si>
  <si>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</si>
  <si>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</si>
  <si>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</si>
  <si>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</si>
  <si>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</si>
  <si>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</si>
  <si>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</si>
  <si>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</si>
  <si>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</si>
  <si>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</si>
  <si>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</si>
  <si>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</si>
  <si>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</si>
  <si>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</si>
  <si>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</si>
  <si>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</si>
  <si>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</si>
  <si>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</si>
  <si>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</si>
  <si>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</si>
  <si>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</si>
  <si>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</si>
  <si>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</si>
  <si>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</si>
  <si>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</si>
  <si>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</si>
  <si>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</si>
  <si>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</si>
  <si>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</si>
  <si>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</si>
  <si>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</si>
  <si>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</si>
  <si>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</si>
  <si>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</si>
  <si>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</si>
  <si>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</si>
  <si>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</si>
  <si>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</si>
  <si>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</si>
  <si>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</si>
  <si>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</si>
  <si>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</si>
  <si>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</si>
  <si>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</si>
  <si>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</si>
  <si>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</si>
  <si>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</si>
  <si>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</si>
  <si>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</si>
  <si>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</si>
  <si>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</si>
  <si>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</si>
  <si>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</si>
  <si>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</si>
  <si>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</si>
  <si>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</si>
  <si>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</si>
  <si>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</si>
  <si>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</si>
  <si>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</si>
  <si>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</si>
  <si>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</si>
  <si>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</si>
  <si>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</si>
  <si>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</si>
  <si>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</si>
  <si>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</si>
  <si>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</si>
  <si>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</si>
  <si>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</si>
  <si>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</si>
  <si>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</si>
  <si>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</si>
  <si>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</si>
  <si>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</si>
  <si>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</si>
  <si>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</si>
  <si>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</si>
  <si>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</si>
  <si>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</si>
  <si>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</si>
  <si>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</si>
  <si>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</si>
  <si>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</si>
  <si>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</si>
  <si>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</si>
  <si>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</si>
  <si>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</si>
  <si>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</si>
  <si>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</si>
  <si>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</si>
  <si>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</si>
  <si>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</si>
  <si>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</si>
  <si>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</si>
  <si>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</si>
  <si>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</si>
  <si>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</si>
  <si>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</si>
  <si>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</si>
  <si>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</si>
  <si>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</si>
  <si>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</si>
  <si>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</si>
  <si>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</si>
  <si>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</si>
  <si>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</si>
  <si>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</si>
  <si>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</si>
  <si>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</si>
  <si>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</si>
  <si>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</si>
  <si>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</si>
  <si>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</si>
  <si>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</si>
  <si>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</si>
  <si>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</si>
  <si>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</si>
  <si>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</si>
  <si>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</si>
  <si>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</si>
  <si>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</si>
  <si>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</si>
  <si>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</si>
  <si>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</si>
  <si>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</si>
  <si>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</si>
  <si>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</si>
  <si>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</si>
  <si>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</si>
  <si>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</si>
  <si>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</si>
  <si>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</si>
  <si>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</si>
  <si>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</si>
  <si>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</si>
  <si>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</si>
  <si>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</si>
  <si>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</si>
  <si>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</si>
  <si>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</si>
  <si>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</si>
  <si>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</si>
  <si>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</si>
  <si>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</si>
  <si>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</si>
  <si>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</si>
  <si>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</si>
  <si>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</si>
  <si>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</si>
  <si>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</si>
  <si>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</si>
  <si>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</si>
  <si>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</si>
  <si>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</si>
  <si>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</si>
  <si>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</si>
  <si>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</si>
  <si>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</si>
  <si>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</si>
  <si>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</si>
  <si>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</si>
  <si>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</si>
  <si>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</si>
  <si>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</si>
  <si>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</si>
  <si>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</si>
  <si>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</si>
  <si>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</si>
  <si>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</si>
  <si>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</si>
  <si>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</si>
  <si>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</si>
  <si>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</si>
  <si>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</si>
  <si>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</si>
  <si>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</si>
  <si>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</si>
  <si>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</si>
  <si>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</si>
  <si>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</si>
  <si>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</si>
  <si>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</si>
  <si>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</si>
  <si>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</si>
  <si>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</si>
  <si>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</si>
  <si>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</si>
  <si>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</si>
  <si>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</si>
  <si>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</si>
  <si>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</si>
  <si>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</si>
  <si>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</si>
  <si>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</si>
  <si>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</si>
  <si>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</si>
  <si>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</si>
  <si>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</si>
  <si>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</si>
  <si>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</si>
  <si>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</si>
  <si>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</si>
  <si>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</si>
  <si>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</si>
  <si>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</si>
  <si>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</si>
  <si>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</si>
  <si>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</si>
  <si>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</si>
  <si>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</si>
  <si>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</si>
  <si>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</si>
  <si>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</si>
  <si>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</si>
  <si>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</si>
  <si>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</si>
  <si>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</si>
  <si>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</si>
  <si>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</si>
  <si>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</si>
  <si>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</si>
  <si>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</si>
  <si>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</si>
  <si>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</si>
  <si>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</si>
  <si>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</si>
  <si>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</si>
  <si>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</si>
  <si>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</si>
  <si>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</si>
  <si>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</si>
  <si>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</si>
  <si>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</si>
  <si>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</si>
  <si>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</si>
  <si>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</si>
  <si>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</si>
  <si>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</si>
  <si>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</si>
  <si>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</si>
  <si>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</si>
  <si>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</si>
  <si>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</si>
  <si>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</si>
  <si>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</si>
  <si>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</si>
  <si>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</si>
  <si>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</si>
  <si>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</si>
  <si>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</si>
  <si>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</si>
  <si>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</si>
  <si>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</si>
  <si>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</si>
  <si>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</si>
  <si>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</si>
  <si>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</si>
  <si>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</si>
  <si>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</si>
  <si>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</si>
  <si>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</si>
  <si>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</si>
  <si>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</si>
  <si>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</si>
  <si>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</si>
  <si>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</si>
  <si>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</si>
  <si>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</si>
  <si>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</si>
  <si>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</si>
  <si>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</si>
  <si>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</si>
  <si>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</si>
  <si>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</si>
  <si>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</si>
  <si>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</si>
  <si>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</si>
  <si>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</si>
  <si>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</si>
  <si>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</si>
  <si>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</si>
  <si>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</si>
  <si>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</si>
  <si>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</si>
  <si>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</si>
  <si>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</si>
  <si>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</si>
  <si>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</si>
  <si>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</si>
  <si>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</si>
  <si>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</si>
  <si>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</si>
  <si>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</si>
  <si>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</si>
  <si>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</si>
  <si>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</si>
  <si>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</si>
  <si>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</si>
  <si>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</si>
  <si>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</si>
  <si>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</si>
  <si>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</si>
  <si>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</si>
  <si>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</si>
  <si>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</si>
  <si>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</si>
  <si>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</si>
  <si>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</si>
  <si>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</si>
  <si>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</si>
  <si>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</si>
  <si>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</si>
  <si>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</si>
  <si>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</si>
  <si>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</si>
  <si>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</si>
  <si>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</si>
  <si>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</si>
  <si>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</si>
  <si>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</si>
  <si>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</si>
  <si>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</si>
  <si>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</si>
  <si>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</si>
  <si>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</si>
  <si>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</si>
  <si>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</si>
  <si>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</si>
  <si>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</si>
  <si>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</si>
  <si>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</si>
  <si>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</si>
  <si>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</si>
  <si>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</si>
  <si>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</si>
  <si>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</si>
  <si>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</si>
  <si>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</si>
  <si>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</si>
  <si>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</si>
  <si>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</si>
  <si>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</si>
  <si>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</si>
  <si>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</si>
  <si>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</si>
  <si>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</si>
  <si>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</si>
  <si>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</si>
  <si>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</si>
  <si>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</si>
  <si>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</si>
  <si>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</si>
  <si>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</si>
  <si>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</si>
  <si>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</si>
  <si>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</si>
  <si>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</si>
  <si>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</si>
  <si>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</si>
  <si>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</si>
  <si>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</si>
  <si>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</si>
  <si>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</si>
  <si>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</si>
  <si>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</si>
  <si>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</si>
  <si>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</si>
  <si>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</si>
  <si>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</si>
  <si>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</si>
  <si>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</si>
  <si>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</si>
  <si>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</si>
  <si>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</si>
  <si>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</si>
  <si>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</si>
  <si>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</si>
  <si>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</si>
  <si>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</si>
  <si>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</si>
  <si>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</si>
  <si>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</si>
  <si>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</si>
  <si>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</si>
  <si>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</si>
  <si>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</si>
  <si>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</si>
  <si>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</si>
  <si>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</si>
  <si>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</si>
  <si>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</si>
  <si>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</si>
  <si>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</si>
  <si>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</si>
  <si>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</si>
  <si>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</si>
  <si>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</si>
  <si>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</si>
  <si>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</si>
  <si>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</si>
  <si>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</si>
  <si>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</si>
  <si>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</si>
  <si>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</si>
  <si>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</si>
  <si>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</si>
  <si>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</si>
  <si>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</si>
  <si>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</si>
  <si>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</si>
  <si>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</si>
  <si>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</si>
  <si>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</si>
  <si>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</si>
  <si>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</si>
  <si>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</si>
  <si>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</si>
  <si>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</si>
  <si>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</si>
  <si>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</si>
  <si>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</si>
  <si>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</si>
  <si>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</si>
  <si>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</si>
  <si>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</si>
  <si>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</si>
  <si>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</si>
  <si>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</si>
  <si>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</si>
  <si>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</si>
  <si>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</si>
  <si>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</si>
  <si>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</si>
  <si>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</si>
  <si>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</si>
  <si>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</si>
  <si>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</si>
  <si>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</si>
  <si>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</si>
  <si>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</si>
  <si>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</si>
  <si>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</si>
  <si>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</si>
  <si>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</si>
  <si>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</si>
  <si>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</si>
  <si>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</si>
  <si>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</si>
  <si>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</si>
  <si>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</si>
  <si>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</si>
  <si>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</si>
  <si>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</si>
  <si>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</si>
  <si>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</si>
  <si>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</si>
  <si>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</si>
  <si>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</si>
  <si>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</si>
  <si>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</si>
  <si>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</si>
  <si>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</si>
  <si>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</si>
  <si>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</si>
  <si>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</si>
  <si>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</si>
  <si>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</si>
  <si>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</si>
  <si>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</si>
  <si>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</si>
  <si>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</si>
  <si>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</si>
  <si>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</si>
  <si>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</si>
  <si>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</si>
  <si>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</si>
  <si>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</si>
  <si>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</si>
  <si>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</si>
  <si>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</si>
  <si>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</si>
  <si>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</si>
  <si>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</si>
  <si>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</si>
  <si>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</si>
  <si>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</si>
  <si>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</si>
  <si>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</si>
  <si>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</si>
  <si>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</si>
  <si>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</si>
  <si>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</si>
  <si>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</si>
  <si>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</si>
  <si>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</si>
  <si>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</si>
  <si>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</si>
  <si>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</si>
  <si>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</si>
  <si>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</si>
  <si>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</si>
  <si>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</si>
  <si>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</si>
  <si>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</si>
  <si>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</si>
  <si>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</si>
  <si>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</si>
  <si>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</si>
  <si>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</si>
  <si>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</si>
  <si>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</si>
  <si>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</si>
  <si>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</si>
  <si>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</si>
  <si>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</si>
  <si>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</si>
  <si>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</si>
  <si>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</si>
  <si>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</si>
  <si>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</si>
  <si>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</si>
  <si>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</si>
  <si>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</si>
  <si>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</si>
  <si>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</si>
  <si>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</si>
  <si>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</si>
  <si>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</si>
  <si>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</si>
  <si>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</si>
  <si>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</si>
  <si>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</si>
  <si>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</si>
  <si>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</si>
  <si>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</si>
  <si>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</si>
  <si>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</si>
  <si>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</si>
  <si>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</si>
  <si>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</si>
  <si>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</si>
  <si>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</si>
  <si>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</si>
  <si>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</si>
  <si>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</si>
  <si>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</si>
  <si>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</si>
  <si>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</si>
  <si>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</si>
  <si>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</si>
  <si>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</si>
  <si>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</si>
  <si>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</si>
  <si>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</si>
  <si>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</si>
  <si>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</si>
  <si>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</si>
  <si>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</si>
  <si>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</si>
  <si>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</si>
  <si>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</si>
  <si>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</si>
  <si>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</si>
  <si>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</si>
  <si>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</si>
  <si>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</si>
  <si>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</si>
  <si>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</si>
  <si>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</si>
  <si>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</si>
  <si>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</si>
  <si>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</si>
  <si>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</si>
  <si>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</si>
  <si>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</si>
  <si>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</si>
  <si>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</si>
  <si>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</si>
  <si>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</si>
  <si>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</si>
  <si>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</si>
  <si>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</si>
  <si>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</si>
  <si>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</si>
  <si>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</si>
  <si>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</si>
  <si>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</si>
  <si>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</si>
  <si>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</si>
  <si>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</si>
  <si>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</si>
  <si>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</si>
  <si>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</si>
  <si>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</si>
  <si>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</si>
  <si>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</si>
  <si>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</si>
  <si>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</si>
  <si>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</si>
  <si>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</si>
  <si>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</si>
  <si>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</si>
  <si>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</si>
  <si>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</si>
  <si>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</si>
  <si>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</si>
  <si>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</si>
  <si>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</si>
  <si>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</si>
  <si>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</si>
  <si>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</si>
  <si>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</si>
  <si>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</si>
  <si>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</si>
  <si>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</si>
  <si>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</si>
  <si>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</si>
  <si>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</si>
  <si>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</si>
  <si>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</si>
  <si>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</si>
  <si>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</si>
  <si>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</si>
  <si>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</si>
  <si>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</si>
  <si>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</si>
  <si>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</si>
  <si>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</si>
  <si>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</si>
  <si>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</si>
  <si>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</si>
  <si>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</si>
  <si>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</si>
  <si>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</si>
  <si>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</si>
  <si>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</si>
  <si>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</si>
  <si>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</si>
  <si>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</si>
  <si>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</si>
  <si>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</si>
  <si>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</si>
  <si>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</si>
  <si>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</si>
  <si>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</si>
  <si>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</si>
  <si>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</si>
  <si>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</si>
  <si>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</si>
  <si>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</si>
  <si>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</si>
  <si>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</si>
  <si>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</si>
  <si>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</si>
  <si>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</si>
  <si>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</si>
  <si>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</si>
  <si>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</si>
  <si>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</si>
  <si>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</si>
  <si>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</si>
  <si>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</si>
  <si>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</si>
  <si>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</si>
  <si>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</si>
  <si>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</si>
  <si>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</si>
  <si>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</si>
  <si>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</si>
  <si>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</si>
  <si>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</si>
  <si>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</si>
  <si>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</si>
  <si>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</si>
  <si>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</si>
  <si>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</si>
  <si>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</si>
  <si>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</si>
  <si>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</si>
  <si>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</si>
  <si>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</si>
  <si>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</si>
  <si>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</si>
  <si>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</si>
  <si>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</si>
  <si>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</si>
  <si>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</si>
  <si>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</si>
  <si>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</si>
  <si>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</si>
  <si>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</si>
  <si>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</si>
  <si>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</si>
  <si>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</si>
  <si>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</si>
  <si>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</si>
  <si>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</si>
  <si>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</si>
  <si>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</si>
  <si>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</si>
  <si>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</si>
  <si>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</si>
  <si>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</si>
  <si>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</si>
  <si>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</si>
  <si>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</si>
  <si>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</si>
  <si>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</si>
  <si>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</si>
  <si>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</si>
  <si>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</si>
  <si>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</si>
  <si>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</si>
  <si>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</si>
  <si>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</si>
  <si>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</si>
  <si>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</si>
  <si>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</si>
  <si>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</si>
  <si>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</si>
  <si>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</si>
  <si>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</si>
  <si>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</si>
  <si>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</si>
  <si>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</si>
  <si>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</si>
  <si>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</si>
  <si>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</si>
  <si>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</si>
  <si>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</si>
  <si>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</si>
  <si>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</si>
  <si>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</si>
  <si>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</si>
  <si>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</si>
  <si>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</si>
  <si>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</si>
  <si>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</si>
  <si>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</si>
  <si>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</si>
  <si>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</si>
  <si>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</si>
  <si>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</si>
  <si>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</si>
  <si>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</si>
  <si>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</si>
  <si>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</si>
  <si>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</si>
  <si>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</si>
  <si>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</si>
  <si>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</si>
  <si>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</si>
  <si>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</si>
  <si>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</si>
  <si>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</si>
  <si>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</si>
  <si>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</si>
  <si>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</si>
  <si>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</si>
  <si>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</si>
  <si>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</si>
  <si>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</si>
  <si>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</si>
  <si>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</si>
  <si>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</si>
  <si>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</si>
  <si>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</si>
  <si>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</si>
  <si>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</si>
  <si>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</si>
  <si>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</si>
  <si>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</si>
  <si>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</si>
  <si>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</si>
  <si>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</si>
  <si>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</si>
  <si>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</si>
  <si>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</si>
  <si>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</si>
  <si>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</si>
  <si>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</si>
  <si>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</si>
  <si>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</si>
  <si>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</si>
  <si>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</si>
  <si>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</si>
  <si>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</si>
  <si>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</si>
  <si>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</si>
  <si>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</si>
  <si>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</si>
  <si>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</si>
  <si>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</si>
  <si>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</si>
  <si>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</si>
  <si>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</si>
  <si>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</si>
  <si>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</si>
  <si>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</si>
  <si>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</si>
  <si>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</si>
  <si>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</si>
  <si>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</si>
  <si>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</si>
  <si>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</si>
  <si>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</si>
  <si>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</si>
  <si>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</si>
  <si>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</si>
  <si>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</si>
  <si>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</si>
  <si>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</si>
  <si>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</si>
  <si>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</si>
  <si>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</si>
  <si>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</si>
  <si>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</si>
  <si>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</si>
  <si>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</si>
  <si>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</si>
  <si>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</si>
  <si>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</si>
  <si>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</si>
  <si>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</si>
  <si>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</si>
  <si>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</si>
  <si>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</si>
  <si>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</si>
  <si>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</si>
  <si>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</si>
  <si>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</si>
  <si>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</si>
  <si>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</si>
  <si>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</si>
  <si>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</si>
  <si>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</si>
  <si>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</si>
  <si>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</si>
  <si>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</si>
  <si>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</si>
  <si>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</si>
  <si>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</si>
  <si>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</si>
  <si>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</si>
  <si>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</si>
  <si>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</si>
  <si>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</si>
  <si>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</si>
  <si>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</si>
  <si>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</si>
  <si>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</si>
  <si>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</si>
  <si>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</si>
  <si>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</si>
  <si>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</si>
  <si>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</si>
  <si>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</si>
  <si>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</si>
  <si>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</si>
  <si>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</si>
  <si>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</si>
  <si>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</si>
  <si>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</si>
  <si>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</si>
  <si>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</si>
  <si>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</si>
  <si>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</si>
  <si>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</si>
  <si>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</si>
  <si>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</si>
  <si>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</si>
  <si>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</si>
  <si>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</si>
  <si>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</si>
  <si>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</si>
  <si>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</si>
  <si>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</si>
  <si>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</si>
  <si>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</si>
  <si>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</si>
  <si>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</si>
  <si>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</si>
  <si>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</si>
  <si>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</si>
  <si>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</si>
  <si>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</si>
  <si>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</si>
  <si>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</si>
  <si>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</si>
  <si>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</si>
  <si>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</si>
  <si>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</si>
  <si>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</si>
  <si>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</si>
  <si>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</si>
  <si>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</si>
  <si>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</si>
  <si>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</si>
  <si>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</si>
  <si>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</si>
  <si>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</si>
  <si>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</si>
  <si>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</si>
  <si>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</si>
  <si>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</si>
  <si>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</si>
  <si>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</si>
  <si>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</si>
  <si>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</si>
  <si>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</si>
  <si>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</si>
  <si>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</si>
  <si>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</si>
  <si>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</si>
  <si>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</si>
  <si>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</si>
  <si>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</si>
  <si>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</si>
  <si>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</si>
  <si>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</si>
  <si>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</si>
  <si>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</si>
  <si>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</si>
  <si>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</si>
  <si>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</si>
  <si>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</si>
  <si>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</si>
  <si>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</si>
  <si>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</si>
  <si>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</si>
  <si>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</si>
  <si>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</si>
  <si>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</si>
  <si>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</si>
  <si>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</si>
  <si>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</si>
  <si>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</si>
  <si>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</si>
  <si>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</si>
  <si>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</si>
  <si>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</si>
  <si>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</si>
  <si>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</si>
  <si>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</si>
  <si>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</si>
  <si>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</si>
  <si>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</si>
  <si>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</si>
  <si>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</si>
  <si>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</si>
  <si>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</si>
  <si>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</si>
  <si>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</si>
  <si>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</si>
  <si>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</si>
  <si>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</si>
  <si>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</si>
  <si>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</si>
  <si>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</si>
  <si>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</si>
  <si>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</si>
  <si>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</si>
  <si>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</si>
  <si>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</si>
  <si>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</si>
  <si>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</si>
  <si>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</si>
  <si>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</si>
  <si>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</si>
  <si>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</si>
  <si>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</si>
  <si>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</si>
  <si>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</si>
  <si>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</si>
  <si>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</si>
  <si>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</si>
  <si>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</si>
  <si>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</si>
  <si>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</si>
  <si>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</si>
  <si>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</si>
  <si>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</si>
  <si>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</si>
  <si>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</si>
  <si>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</si>
  <si>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</si>
  <si>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</si>
  <si>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</si>
  <si>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</si>
  <si>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</si>
  <si>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</si>
  <si>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</si>
  <si>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</si>
  <si>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</si>
  <si>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</si>
  <si>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</si>
  <si>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</si>
  <si>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</si>
  <si>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</si>
  <si>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</si>
  <si>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</si>
  <si>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</si>
  <si>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</si>
  <si>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</si>
  <si>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</si>
  <si>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</si>
  <si>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</si>
  <si>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</si>
  <si>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</si>
  <si>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</si>
  <si>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</si>
  <si>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</si>
  <si>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</si>
  <si>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</si>
  <si>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</si>
  <si>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</si>
  <si>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</si>
  <si>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</si>
  <si>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</si>
  <si>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</si>
  <si>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</si>
  <si>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</si>
  <si>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</si>
  <si>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</si>
  <si>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</si>
  <si>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</si>
  <si>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</si>
  <si>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</si>
  <si>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</si>
  <si>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</si>
  <si>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</si>
  <si>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</si>
  <si>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</si>
  <si>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</si>
  <si>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</si>
  <si>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</si>
  <si>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</si>
  <si>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</si>
  <si>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</si>
  <si>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</si>
  <si>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</si>
  <si>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</si>
  <si>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</si>
  <si>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</si>
  <si>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</si>
  <si>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</si>
  <si>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</si>
  <si>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</si>
  <si>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</si>
  <si>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</si>
  <si>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</si>
  <si>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</si>
  <si>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</si>
  <si>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</si>
  <si>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</si>
  <si>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</si>
  <si>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</si>
  <si>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</si>
  <si>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</si>
  <si>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</si>
  <si>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</si>
  <si>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</si>
  <si>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</si>
  <si>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</si>
  <si>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</si>
  <si>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</si>
  <si>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</si>
  <si>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</si>
  <si>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</si>
  <si>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</si>
  <si>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</si>
  <si>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</si>
  <si>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</si>
  <si>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</si>
  <si>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</si>
  <si>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</si>
  <si>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</si>
  <si>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</si>
  <si>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</si>
  <si>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</si>
  <si>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</si>
  <si>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</si>
  <si>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</si>
  <si>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</si>
  <si>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</si>
  <si>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</si>
  <si>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</si>
  <si>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</si>
  <si>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</si>
  <si>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</si>
  <si>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</si>
  <si>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</si>
  <si>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</si>
  <si>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</si>
  <si>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</si>
  <si>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</si>
  <si>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</si>
  <si>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</si>
  <si>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</si>
  <si>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</si>
  <si>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</si>
  <si>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</si>
  <si>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</si>
  <si>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</si>
  <si>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</si>
  <si>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</si>
  <si>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</si>
  <si>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</si>
  <si>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</si>
  <si>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</si>
  <si>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</si>
  <si>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</si>
  <si>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</si>
  <si>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</si>
  <si>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</si>
  <si>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</si>
  <si>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</si>
  <si>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</si>
  <si>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</si>
  <si>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</si>
  <si>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</si>
  <si>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</si>
  <si>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</si>
  <si>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</si>
  <si>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</si>
  <si>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</si>
  <si>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</si>
  <si>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</si>
  <si>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</si>
  <si>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</si>
  <si>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</si>
  <si>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</si>
  <si>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</si>
  <si>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</si>
  <si>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</si>
  <si>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</si>
  <si>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</si>
  <si>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</si>
  <si>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</si>
  <si>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</si>
  <si>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</si>
  <si>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</si>
  <si>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</si>
  <si>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</si>
  <si>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</si>
  <si>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</si>
  <si>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</si>
  <si>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</si>
  <si>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</si>
  <si>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</si>
  <si>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</si>
  <si>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</si>
  <si>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</si>
  <si>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</si>
  <si>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</si>
  <si>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</si>
  <si>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</si>
  <si>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</si>
  <si>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</si>
  <si>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</si>
  <si>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</si>
  <si>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</si>
  <si>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</si>
  <si>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</si>
  <si>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</si>
  <si>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</si>
  <si>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</si>
  <si>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</si>
  <si>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</si>
  <si>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</si>
  <si>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</si>
  <si>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</si>
  <si>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</si>
  <si>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</si>
  <si>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</si>
  <si>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</si>
  <si>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</si>
  <si>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</si>
  <si>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</si>
  <si>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</si>
  <si>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</si>
  <si>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</si>
  <si>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</si>
  <si>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</si>
  <si>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</si>
  <si>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</si>
  <si>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</si>
  <si>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</si>
  <si>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</si>
  <si>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</si>
  <si>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</si>
  <si>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</si>
  <si>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</si>
  <si>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</si>
  <si>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</si>
  <si>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</si>
  <si>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</si>
  <si>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</si>
  <si>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</si>
  <si>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</si>
  <si>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</si>
  <si>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</si>
  <si>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</si>
  <si>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</si>
  <si>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</si>
  <si>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</si>
  <si>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</si>
  <si>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</si>
  <si>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</si>
  <si>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</si>
  <si>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</si>
  <si>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</si>
  <si>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</si>
  <si>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</si>
  <si>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</si>
  <si>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</si>
  <si>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</si>
  <si>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</si>
  <si>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</si>
  <si>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</si>
  <si>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</si>
  <si>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</si>
  <si>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</si>
  <si>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</si>
  <si>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</si>
  <si>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</si>
  <si>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</si>
  <si>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</si>
  <si>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</si>
  <si>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</si>
  <si>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</si>
  <si>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</si>
  <si>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</si>
  <si>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</si>
  <si>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</si>
  <si>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</si>
  <si>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</si>
  <si>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</si>
  <si>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</si>
  <si>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</si>
  <si>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</si>
  <si>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</si>
  <si>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</si>
  <si>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</si>
  <si>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</si>
  <si>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</si>
  <si>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</si>
  <si>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</si>
  <si>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</si>
  <si>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</si>
  <si>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</si>
  <si>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</si>
  <si>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</si>
  <si>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</si>
  <si>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</si>
  <si>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</si>
  <si>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</si>
  <si>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</si>
  <si>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</si>
  <si>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</si>
  <si>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</si>
  <si>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</si>
  <si>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</si>
  <si>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</si>
  <si>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</si>
  <si>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</si>
  <si>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</si>
  <si>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</si>
  <si>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</si>
  <si>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</si>
  <si>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</si>
  <si>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</si>
  <si>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</si>
  <si>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</si>
  <si>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</si>
  <si>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</si>
  <si>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</si>
  <si>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</si>
  <si>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</si>
  <si>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</si>
  <si>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</si>
  <si>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</si>
  <si>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</si>
  <si>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</si>
  <si>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</si>
  <si>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</si>
  <si>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</si>
  <si>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</si>
  <si>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</si>
  <si>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</si>
  <si>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</si>
  <si>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</si>
  <si>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</si>
  <si>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</si>
  <si>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</si>
  <si>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</si>
  <si>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</si>
  <si>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</si>
  <si>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</si>
  <si>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</si>
  <si>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</si>
  <si>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</si>
  <si>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</si>
  <si>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</si>
  <si>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</si>
  <si>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</si>
  <si>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</si>
  <si>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</si>
  <si>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</si>
  <si>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</si>
  <si>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</si>
  <si>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</si>
  <si>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</si>
  <si>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</si>
  <si>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</si>
  <si>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</si>
  <si>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</si>
  <si>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</si>
  <si>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</si>
  <si>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</si>
  <si>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</si>
  <si>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</si>
  <si>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</si>
  <si>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</si>
  <si>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</si>
  <si>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</si>
  <si>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</si>
  <si>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</si>
  <si>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</si>
  <si>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</si>
  <si>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</si>
  <si>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</si>
  <si>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</si>
  <si>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</si>
  <si>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</si>
  <si>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</si>
  <si>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</si>
  <si>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</si>
  <si>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</si>
  <si>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</si>
  <si>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</si>
  <si>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</si>
  <si>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</si>
  <si>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</si>
  <si>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</si>
  <si>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</si>
  <si>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</si>
  <si>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</si>
  <si>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</si>
  <si>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</si>
  <si>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</si>
  <si>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</si>
  <si>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</si>
  <si>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</si>
  <si>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</si>
  <si>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</si>
  <si>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</si>
  <si>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</si>
  <si>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</si>
  <si>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</si>
  <si>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</si>
  <si>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</si>
  <si>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</si>
  <si>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</si>
  <si>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</si>
  <si>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</si>
  <si>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</si>
  <si>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</si>
  <si>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</si>
  <si>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</si>
  <si>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</si>
  <si>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</si>
  <si>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</si>
  <si>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</si>
  <si>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</si>
  <si>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</si>
  <si>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</si>
  <si>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</si>
  <si>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</si>
  <si>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</si>
  <si>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</si>
  <si>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</si>
  <si>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</si>
  <si>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</si>
  <si>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</si>
  <si>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</si>
  <si>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</si>
  <si>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</si>
  <si>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</si>
  <si>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</si>
  <si>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</si>
  <si>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</si>
  <si>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</si>
  <si>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</si>
  <si>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</si>
  <si>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</si>
  <si>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</si>
  <si>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</si>
  <si>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</si>
  <si>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</si>
  <si>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</si>
  <si>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</si>
  <si>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</si>
  <si>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</si>
  <si>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</si>
  <si>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</si>
  <si>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</si>
  <si>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</si>
  <si>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</si>
  <si>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</si>
  <si>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</si>
  <si>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</si>
  <si>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</si>
  <si>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</si>
  <si>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</si>
  <si>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</si>
  <si>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</si>
  <si>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</si>
  <si>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</si>
  <si>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</si>
  <si>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</si>
  <si>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</si>
  <si>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</si>
  <si>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</si>
  <si>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</si>
  <si>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</si>
  <si>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</si>
  <si>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</si>
  <si>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</si>
  <si>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</si>
  <si>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</si>
  <si>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</si>
  <si>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</si>
  <si>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</si>
  <si>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</si>
  <si>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</si>
  <si>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</si>
  <si>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</si>
  <si>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</si>
  <si>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</si>
  <si>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</si>
  <si>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</si>
  <si>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</si>
  <si>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</si>
  <si>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</si>
  <si>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</si>
  <si>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</si>
  <si>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</si>
  <si>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</si>
  <si>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</si>
  <si>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</si>
  <si>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</si>
  <si>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</si>
  <si>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</si>
  <si>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</si>
  <si>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</si>
  <si>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</si>
  <si>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</si>
  <si>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</si>
  <si>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</si>
  <si>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</si>
  <si>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</si>
  <si>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</si>
  <si>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</si>
  <si>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</si>
  <si>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</si>
  <si>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</si>
  <si>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</si>
  <si>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</si>
  <si>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</si>
  <si>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</si>
  <si>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</si>
  <si>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</si>
  <si>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</si>
  <si>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</si>
  <si>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</si>
  <si>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</si>
  <si>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</si>
  <si>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</si>
  <si>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</si>
  <si>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</si>
  <si>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</si>
  <si>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</si>
  <si>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</si>
  <si>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</si>
  <si>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</si>
  <si>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</si>
  <si>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</si>
  <si>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</si>
  <si>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</si>
  <si>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</si>
  <si>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</si>
  <si>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</si>
  <si>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</si>
  <si>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</si>
  <si>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</si>
  <si>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</si>
  <si>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</si>
  <si>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</si>
  <si>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</si>
  <si>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</si>
  <si>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</si>
  <si>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</si>
  <si>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</si>
  <si>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</si>
  <si>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</si>
  <si>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</si>
  <si>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</si>
  <si>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</si>
  <si>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</si>
  <si>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</si>
  <si>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</si>
  <si>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</si>
  <si>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</si>
  <si>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</si>
  <si>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</si>
  <si>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</si>
  <si>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</si>
  <si>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</si>
  <si>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</si>
  <si>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</si>
  <si>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</si>
  <si>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</si>
  <si>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</si>
  <si>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</si>
  <si>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</si>
  <si>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</si>
  <si>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</si>
  <si>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</si>
  <si>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</si>
  <si>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</si>
  <si>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</si>
  <si>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</si>
  <si>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</si>
  <si>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</si>
  <si>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</si>
  <si>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</si>
  <si>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</si>
  <si>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</si>
  <si>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</si>
  <si>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</si>
  <si>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</si>
  <si>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</si>
  <si>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</si>
  <si>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</si>
  <si>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</si>
  <si>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</si>
  <si>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</si>
  <si>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</si>
  <si>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</si>
  <si>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</si>
  <si>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</si>
  <si>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</si>
  <si>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</si>
  <si>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</si>
  <si>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</si>
  <si>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</si>
  <si>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</si>
  <si>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</si>
  <si>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</si>
  <si>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</si>
  <si>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</si>
  <si>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</si>
  <si>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</si>
  <si>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</si>
  <si>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</si>
  <si>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</si>
  <si>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</si>
  <si>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</si>
  <si>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</si>
  <si>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</si>
  <si>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</si>
  <si>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</si>
  <si>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</si>
  <si>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</si>
  <si>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</si>
  <si>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</si>
  <si>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</si>
  <si>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</si>
  <si>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</si>
  <si>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</si>
  <si>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</si>
  <si>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</si>
  <si>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</si>
  <si>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</si>
  <si>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</si>
  <si>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</si>
  <si>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</si>
  <si>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</si>
  <si>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</si>
  <si>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</si>
  <si>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</si>
  <si>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</si>
  <si>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</si>
  <si>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</si>
  <si>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</si>
  <si>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</si>
  <si>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</si>
  <si>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</si>
  <si>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</si>
  <si>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</si>
  <si>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</si>
  <si>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</si>
  <si>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</si>
  <si>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</si>
  <si>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</si>
  <si>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</si>
  <si>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</si>
  <si>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</si>
  <si>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</si>
  <si>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</si>
  <si>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</si>
  <si>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</si>
  <si>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</si>
  <si>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</si>
  <si>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</si>
  <si>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</si>
  <si>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</si>
  <si>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</si>
  <si>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</si>
  <si>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</si>
  <si>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</si>
  <si>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</si>
  <si>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</si>
  <si>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</si>
  <si>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</si>
  <si>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</si>
  <si>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</si>
  <si>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</si>
  <si>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</si>
  <si>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</si>
  <si>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</si>
  <si>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</si>
  <si>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</si>
  <si>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</si>
  <si>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</si>
  <si>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</si>
  <si>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</si>
  <si>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</si>
  <si>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</si>
  <si>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</si>
  <si>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</si>
  <si>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</si>
  <si>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</si>
  <si>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</si>
  <si>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</si>
  <si>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</si>
  <si>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</si>
  <si>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</si>
  <si>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</si>
  <si>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</si>
  <si>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</si>
  <si>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</si>
  <si>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</si>
  <si>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</si>
  <si>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</si>
  <si>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</si>
  <si>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</si>
  <si>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</si>
  <si>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</si>
  <si>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</si>
  <si>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</si>
  <si>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</si>
  <si>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</si>
  <si>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</si>
  <si>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</si>
  <si>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</si>
  <si>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</si>
  <si>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</si>
  <si>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</si>
  <si>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</si>
  <si>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</si>
  <si>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</si>
  <si>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</si>
  <si>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</si>
  <si>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</si>
  <si>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</si>
  <si>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</si>
  <si>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</si>
  <si>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</si>
  <si>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</si>
  <si>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</si>
  <si>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</si>
  <si>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</si>
  <si>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</si>
  <si>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</si>
  <si>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</si>
  <si>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</si>
  <si>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</si>
  <si>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</si>
  <si>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</si>
  <si>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</si>
  <si>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</si>
  <si>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</si>
  <si>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</si>
  <si>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</si>
  <si>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</si>
  <si>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</si>
  <si>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</si>
  <si>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</si>
  <si>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</si>
  <si>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</si>
  <si>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</si>
  <si>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</si>
  <si>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</si>
  <si>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</si>
  <si>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</si>
  <si>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</si>
  <si>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</si>
  <si>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</si>
  <si>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</si>
  <si>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</si>
  <si>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</si>
  <si>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</si>
  <si>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</si>
  <si>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</si>
  <si>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</si>
  <si>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</si>
  <si>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</si>
  <si>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</si>
  <si>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</si>
  <si>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</si>
  <si>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</si>
  <si>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</si>
  <si>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</si>
  <si>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</si>
  <si>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</si>
  <si>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</si>
  <si>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</si>
  <si>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</si>
  <si>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</si>
  <si>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</si>
  <si>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</si>
  <si>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</si>
  <si>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</si>
  <si>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</si>
  <si>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</si>
  <si>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</si>
  <si>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</si>
  <si>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</si>
  <si>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</si>
  <si>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</si>
  <si>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</si>
  <si>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</si>
  <si>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</si>
  <si>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</si>
  <si>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</si>
  <si>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</si>
  <si>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</si>
  <si>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</si>
  <si>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</si>
  <si>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</si>
  <si>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</si>
  <si>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</si>
  <si>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</si>
  <si>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</si>
  <si>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</si>
  <si>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</si>
  <si>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</si>
  <si>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</si>
  <si>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</si>
  <si>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</si>
  <si>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</si>
  <si>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</si>
  <si>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</si>
  <si>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</si>
  <si>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</si>
  <si>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</si>
  <si>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</si>
  <si>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</si>
  <si>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</si>
  <si>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</si>
  <si>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</si>
  <si>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</si>
  <si>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</si>
  <si>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</si>
  <si>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</si>
  <si>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</si>
  <si>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</si>
  <si>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</si>
  <si>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</si>
  <si>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</si>
  <si>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</si>
  <si>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</si>
  <si>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</si>
  <si>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</si>
  <si>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</si>
  <si>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</si>
  <si>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</si>
  <si>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</si>
  <si>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</si>
  <si>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</si>
  <si>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</si>
  <si>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</si>
  <si>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</si>
  <si>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</si>
  <si>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</si>
  <si>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</si>
  <si>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</si>
  <si>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</si>
  <si>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</si>
  <si>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</si>
  <si>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</si>
  <si>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</si>
  <si>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</si>
  <si>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</si>
  <si>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</si>
  <si>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</si>
  <si>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</si>
  <si>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</si>
  <si>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</si>
  <si>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</si>
  <si>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</si>
  <si>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</si>
  <si>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</si>
  <si>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</si>
  <si>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</si>
  <si>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</si>
  <si>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</si>
  <si>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</si>
  <si>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</si>
  <si>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</si>
  <si>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</si>
  <si>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</si>
  <si>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</si>
  <si>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</si>
  <si>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</si>
  <si>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</si>
  <si>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</si>
  <si>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</si>
  <si>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</si>
  <si>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</si>
  <si>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</si>
  <si>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</si>
  <si>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</si>
  <si>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</si>
  <si>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</si>
  <si>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</si>
  <si>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</si>
  <si>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</si>
  <si>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</si>
  <si>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</si>
  <si>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</si>
  <si>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</si>
  <si>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</si>
  <si>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</si>
  <si>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</si>
  <si>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</si>
  <si>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</si>
  <si>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</si>
  <si>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</si>
  <si>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</si>
  <si>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</si>
  <si>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</si>
  <si>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</si>
  <si>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</si>
  <si>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</si>
  <si>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</si>
  <si>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</si>
  <si>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</si>
  <si>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</si>
  <si>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</si>
  <si>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</si>
  <si>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</si>
  <si>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</si>
  <si>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</si>
  <si>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</si>
  <si>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</si>
  <si>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</si>
  <si>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</si>
  <si>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</si>
  <si>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</si>
  <si>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</si>
  <si>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</si>
  <si>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</si>
  <si>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</si>
  <si>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</si>
  <si>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</si>
  <si>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</si>
  <si>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</si>
  <si>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</si>
  <si>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</si>
  <si>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</si>
  <si>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</si>
  <si>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</si>
  <si>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</si>
  <si>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</si>
  <si>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</si>
  <si>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</si>
  <si>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</si>
  <si>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</si>
  <si>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</si>
  <si>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</si>
  <si>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</si>
  <si>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</si>
  <si>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</si>
  <si>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</si>
  <si>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</si>
  <si>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</si>
  <si>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</si>
  <si>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</si>
  <si>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</si>
  <si>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</si>
  <si>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</si>
  <si>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</si>
  <si>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</si>
  <si>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</si>
  <si>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</si>
  <si>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</si>
  <si>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</si>
  <si>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</si>
  <si>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</si>
  <si>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</si>
  <si>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</si>
  <si>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</si>
  <si>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</si>
  <si>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</si>
  <si>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</si>
  <si>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</si>
  <si>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</si>
  <si>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</si>
  <si>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</si>
  <si>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</si>
  <si>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</si>
  <si>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</si>
  <si>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</si>
  <si>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</si>
  <si>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</si>
  <si>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</si>
  <si>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</si>
  <si>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</si>
  <si>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</si>
  <si>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</si>
  <si>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</si>
  <si>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</si>
  <si>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</si>
  <si>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</si>
  <si>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</si>
  <si>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</si>
  <si>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</si>
  <si>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</si>
  <si>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</si>
  <si>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</si>
  <si>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</si>
  <si>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</si>
  <si>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</si>
  <si>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</si>
  <si>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</si>
  <si>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</si>
  <si>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</si>
  <si>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</si>
  <si>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</si>
  <si>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</si>
  <si>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</si>
  <si>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</si>
  <si>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</si>
  <si>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</si>
  <si>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</si>
  <si>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</si>
  <si>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</si>
  <si>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</si>
  <si>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</si>
  <si>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</si>
  <si>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</si>
  <si>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</si>
  <si>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</si>
  <si>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</si>
  <si>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</si>
  <si>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</si>
  <si>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</si>
  <si>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</si>
  <si>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</si>
  <si>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</si>
  <si>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</si>
  <si>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</si>
  <si>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</si>
  <si>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</si>
  <si>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</si>
  <si>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</si>
  <si>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</si>
  <si>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</si>
  <si>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</si>
  <si>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</si>
  <si>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</si>
  <si>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</si>
  <si>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</si>
  <si>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</si>
  <si>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</si>
  <si>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</si>
  <si>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</si>
  <si>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</si>
  <si>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</si>
  <si>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</si>
  <si>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</si>
  <si>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</si>
  <si>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</si>
  <si>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</si>
  <si>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</si>
  <si>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</si>
  <si>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</si>
  <si>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</si>
  <si>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</si>
  <si>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</si>
  <si>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</si>
  <si>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</si>
  <si>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</si>
  <si>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</si>
  <si>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</si>
  <si>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</si>
  <si>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</si>
  <si>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</si>
  <si>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</si>
  <si>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</si>
  <si>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</si>
  <si>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</si>
  <si>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</si>
  <si>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</si>
  <si>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</si>
  <si>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</si>
  <si>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</si>
  <si>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</si>
  <si>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</si>
  <si>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</si>
  <si>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</si>
  <si>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</si>
  <si>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</si>
  <si>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</si>
  <si>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</si>
  <si>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</si>
  <si>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</si>
  <si>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</si>
  <si>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</si>
  <si>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</si>
  <si>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</si>
  <si>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</si>
  <si>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</si>
  <si>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</si>
  <si>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</si>
  <si>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</si>
  <si>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</si>
  <si>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</si>
  <si>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</si>
  <si>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</si>
  <si>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</si>
  <si>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</si>
  <si>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</si>
  <si>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</si>
  <si>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</si>
  <si>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</si>
  <si>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</si>
  <si>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</si>
  <si>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</si>
  <si>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</si>
  <si>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</si>
  <si>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</si>
  <si>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</si>
  <si>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</si>
  <si>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</si>
  <si>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</si>
  <si>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</si>
  <si>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</si>
  <si>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</si>
  <si>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</si>
  <si>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</si>
  <si>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</si>
  <si>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</si>
  <si>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</si>
  <si>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</si>
  <si>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</si>
  <si>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</si>
  <si>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</si>
  <si>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</si>
  <si>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</si>
  <si>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</si>
  <si>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</si>
  <si>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</si>
  <si>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</si>
  <si>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</si>
  <si>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</si>
  <si>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</si>
  <si>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</si>
  <si>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</si>
  <si>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</si>
  <si>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</si>
  <si>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</si>
  <si>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</si>
  <si>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</si>
  <si>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</si>
  <si>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</si>
  <si>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</si>
  <si>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</si>
  <si>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</si>
  <si>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</si>
  <si>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</si>
  <si>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</si>
  <si>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</si>
  <si>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</si>
  <si>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</si>
  <si>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</si>
  <si>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</si>
  <si>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</si>
  <si>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</si>
  <si>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</si>
  <si>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</si>
  <si>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</si>
  <si>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</si>
  <si>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</si>
  <si>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</si>
  <si>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</si>
  <si>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</si>
  <si>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</si>
  <si>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</si>
  <si>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</si>
  <si>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</si>
  <si>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</si>
  <si>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</si>
  <si>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</si>
  <si>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</si>
  <si>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</si>
  <si>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</si>
  <si>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</si>
  <si>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</si>
  <si>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</si>
  <si>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</si>
  <si>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</si>
  <si>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</si>
  <si>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</si>
  <si>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</si>
  <si>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</si>
  <si>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</si>
  <si>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</si>
  <si>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</si>
  <si>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</si>
  <si>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</si>
  <si>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</si>
  <si>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</si>
  <si>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</si>
  <si>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</si>
  <si>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</si>
  <si>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</si>
  <si>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</si>
  <si>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</si>
  <si>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</si>
  <si>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</si>
  <si>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</si>
  <si>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</si>
  <si>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</si>
  <si>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</si>
  <si>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</si>
  <si>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</si>
  <si>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</si>
  <si>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</si>
  <si>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</si>
  <si>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</si>
  <si>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</si>
  <si>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</si>
  <si>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</si>
  <si>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</si>
  <si>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</si>
  <si>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</si>
  <si>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</si>
  <si>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</si>
  <si>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</si>
  <si>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</si>
  <si>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</si>
  <si>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</si>
  <si>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</si>
  <si>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</si>
  <si>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</si>
  <si>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</si>
  <si>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</si>
  <si>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</si>
  <si>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</si>
  <si>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</si>
  <si>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</si>
  <si>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</si>
  <si>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</si>
  <si>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</si>
  <si>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</si>
  <si>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</si>
  <si>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</si>
  <si>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</si>
  <si>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</si>
  <si>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</si>
  <si>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</si>
  <si>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</si>
  <si>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</si>
  <si>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</si>
  <si>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</si>
  <si>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</si>
  <si>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</si>
  <si>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</si>
  <si>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</si>
  <si>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</si>
  <si>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</si>
  <si>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</si>
  <si>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</si>
  <si>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</si>
  <si>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</si>
  <si>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</si>
  <si>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</si>
  <si>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</si>
  <si>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</si>
  <si>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</si>
  <si>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</si>
  <si>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</si>
  <si>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</si>
  <si>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</si>
  <si>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</si>
  <si>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</si>
  <si>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</si>
  <si>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</si>
  <si>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</si>
  <si>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</si>
  <si>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</si>
  <si>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</si>
  <si>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</si>
  <si>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</si>
  <si>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</si>
  <si>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</si>
  <si>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</si>
  <si>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</si>
  <si>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</si>
  <si>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</si>
  <si>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</si>
  <si>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</si>
  <si>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</si>
  <si>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</si>
  <si>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</si>
  <si>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</si>
  <si>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</si>
  <si>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</si>
  <si>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</si>
  <si>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</si>
  <si>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</si>
  <si>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</si>
  <si>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</si>
  <si>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</si>
  <si>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</si>
  <si>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</si>
  <si>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</si>
  <si>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</si>
  <si>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</si>
  <si>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</si>
  <si>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</si>
  <si>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</si>
  <si>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</si>
  <si>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</si>
  <si>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</si>
  <si>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</si>
  <si>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</si>
  <si>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</si>
  <si>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</si>
  <si>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</si>
  <si>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</si>
  <si>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</si>
  <si>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</si>
  <si>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</si>
  <si>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</si>
  <si>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</si>
  <si>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</si>
  <si>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</si>
  <si>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</si>
  <si>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</si>
  <si>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</si>
  <si>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</si>
  <si>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</si>
  <si>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</si>
  <si>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</si>
  <si>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</si>
  <si>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</si>
  <si>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</si>
  <si>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</si>
  <si>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</si>
  <si>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</si>
  <si>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</si>
  <si>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</si>
  <si>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</si>
  <si>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</si>
  <si>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</si>
  <si>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</si>
  <si>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</si>
  <si>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</si>
  <si>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</si>
  <si>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</si>
  <si>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</si>
  <si>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</si>
  <si>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</si>
  <si>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</si>
  <si>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</si>
  <si>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</si>
  <si>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</si>
  <si>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</si>
  <si>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</si>
  <si>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</si>
  <si>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</si>
  <si>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</si>
  <si>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</si>
  <si>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</si>
  <si>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</si>
  <si>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</si>
  <si>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</si>
  <si>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</si>
  <si>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</si>
  <si>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</si>
  <si>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</si>
  <si>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</si>
  <si>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</si>
  <si>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</si>
  <si>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</si>
  <si>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</si>
  <si>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</si>
  <si>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</si>
  <si>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</si>
  <si>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</si>
  <si>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</si>
  <si>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</si>
  <si>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</si>
  <si>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</si>
  <si>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</si>
  <si>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</si>
  <si>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</si>
  <si>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</si>
  <si>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</si>
  <si>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</si>
  <si>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</si>
  <si>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</si>
  <si>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</si>
  <si>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</si>
  <si>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</si>
  <si>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</si>
  <si>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</si>
  <si>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</si>
  <si>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</si>
  <si>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</si>
  <si>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</si>
  <si>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</si>
  <si>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</si>
  <si>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</si>
  <si>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</si>
  <si>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</si>
  <si>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</si>
  <si>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</si>
  <si>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</si>
  <si>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</si>
  <si>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</si>
  <si>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</si>
  <si>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</si>
  <si>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</si>
  <si>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</si>
  <si>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</si>
  <si>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</si>
  <si>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</si>
  <si>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</si>
  <si>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</si>
  <si>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</si>
  <si>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</si>
  <si>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</si>
  <si>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</si>
  <si>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</si>
  <si>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</si>
  <si>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</si>
  <si>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</si>
  <si>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</si>
  <si>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</si>
  <si>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</si>
  <si>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</si>
  <si>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</si>
  <si>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</si>
  <si>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</si>
  <si>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</si>
  <si>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</si>
  <si>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</si>
  <si>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</si>
  <si>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</si>
  <si>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</si>
  <si>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</si>
  <si>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</si>
  <si>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</si>
  <si>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</si>
  <si>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</si>
  <si>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</si>
  <si>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</si>
  <si>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</si>
  <si>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</si>
  <si>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</si>
  <si>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</si>
  <si>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</si>
  <si>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</si>
  <si>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</si>
  <si>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</si>
  <si>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</si>
  <si>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</si>
  <si>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</si>
  <si>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</si>
  <si>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</si>
  <si>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</si>
  <si>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</si>
  <si>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</si>
  <si>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</si>
  <si>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</si>
  <si>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</si>
  <si>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</si>
  <si>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</si>
  <si>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</si>
  <si>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</si>
  <si>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</si>
  <si>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</si>
  <si>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</si>
  <si>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</si>
  <si>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</si>
  <si>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</si>
  <si>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</si>
  <si>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</si>
  <si>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</si>
  <si>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</si>
  <si>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</si>
  <si>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</si>
  <si>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</si>
  <si>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</si>
  <si>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</si>
  <si>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</si>
  <si>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</si>
  <si>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</si>
  <si>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</si>
  <si>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</si>
  <si>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</si>
  <si>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</si>
  <si>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</si>
  <si>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</si>
  <si>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</si>
  <si>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</si>
  <si>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</si>
  <si>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</si>
  <si>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</si>
  <si>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</si>
  <si>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</si>
  <si>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</si>
  <si>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</si>
  <si>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</si>
  <si>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</si>
  <si>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</si>
  <si>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</si>
  <si>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</si>
  <si>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</si>
  <si>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</si>
  <si>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</si>
  <si>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</si>
  <si>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</si>
  <si>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</si>
  <si>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</si>
  <si>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</si>
  <si>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</si>
  <si>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</si>
  <si>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</si>
  <si>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</si>
  <si>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</si>
  <si>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</si>
  <si>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</si>
  <si>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</si>
  <si>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</si>
  <si>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</si>
  <si>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</si>
  <si>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</si>
  <si>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</si>
  <si>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</si>
  <si>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</si>
  <si>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</si>
  <si>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</si>
  <si>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</si>
  <si>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</si>
  <si>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</si>
  <si>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</si>
  <si>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</si>
  <si>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</si>
  <si>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</si>
  <si>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</si>
  <si>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</si>
  <si>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</si>
  <si>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</si>
  <si>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</si>
  <si>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</si>
  <si>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</si>
  <si>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</si>
  <si>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</si>
  <si>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</si>
  <si>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</si>
  <si>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</si>
  <si>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</si>
  <si>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</si>
  <si>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</si>
  <si>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</si>
  <si>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</si>
  <si>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</si>
  <si>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</si>
  <si>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</si>
  <si>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</si>
  <si>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</si>
  <si>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</si>
  <si>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</si>
  <si>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</si>
  <si>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</si>
  <si>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</si>
  <si>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</si>
  <si>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</si>
  <si>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</si>
  <si>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</si>
  <si>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</si>
  <si>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</si>
  <si>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</si>
  <si>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</si>
  <si>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</si>
  <si>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</si>
  <si>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</si>
  <si>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</si>
  <si>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</si>
  <si>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</si>
  <si>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</si>
  <si>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</si>
  <si>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</si>
  <si>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</si>
  <si>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</si>
  <si>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</si>
  <si>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</si>
  <si>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</si>
  <si>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</si>
  <si>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</si>
  <si>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</si>
  <si>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</si>
  <si>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</si>
  <si>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</si>
  <si>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</si>
  <si>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</si>
  <si>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</si>
  <si>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</si>
  <si>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</si>
  <si>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</si>
  <si>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</si>
  <si>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</si>
  <si>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</si>
  <si>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</si>
  <si>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</si>
  <si>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</si>
  <si>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</si>
  <si>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</si>
  <si>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</si>
  <si>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</si>
  <si>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</si>
  <si>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</si>
  <si>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</si>
  <si>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</si>
  <si>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</si>
  <si>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</si>
  <si>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</si>
  <si>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</si>
  <si>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</si>
  <si>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</si>
  <si>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</si>
  <si>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</si>
  <si>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</si>
  <si>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</si>
  <si>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</si>
  <si>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</si>
  <si>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</si>
  <si>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</si>
  <si>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</si>
  <si>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</si>
  <si>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</si>
  <si>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</si>
  <si>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</si>
  <si>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</si>
  <si>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</si>
  <si>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</si>
  <si>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</si>
  <si>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</si>
  <si>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</si>
  <si>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</si>
  <si>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</si>
  <si>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</si>
  <si>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</si>
  <si>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</si>
  <si>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</si>
  <si>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</si>
  <si>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</si>
  <si>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</si>
  <si>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</si>
  <si>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</si>
  <si>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</si>
  <si>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</si>
  <si>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</si>
  <si>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</si>
  <si>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</si>
  <si>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</si>
  <si>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</si>
  <si>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</si>
  <si>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</si>
  <si>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</si>
  <si>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</si>
  <si>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</si>
  <si>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</si>
  <si>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</si>
  <si>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</si>
  <si>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</si>
  <si>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</si>
  <si>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</si>
  <si>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</si>
  <si>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</si>
  <si>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</si>
  <si>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</si>
  <si>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</si>
  <si>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</si>
  <si>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</si>
  <si>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</si>
  <si>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</si>
  <si>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</si>
  <si>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</si>
  <si>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</si>
  <si>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</si>
  <si>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</si>
  <si>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</si>
  <si>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</si>
  <si>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</si>
  <si>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</si>
  <si>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</si>
  <si>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</si>
  <si>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</si>
  <si>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</si>
  <si>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</si>
  <si>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</si>
  <si>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</si>
  <si>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</si>
  <si>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</si>
  <si>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</si>
  <si>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</si>
  <si>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</si>
  <si>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</si>
  <si>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</si>
  <si>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</si>
  <si>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</si>
  <si>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</si>
  <si>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</si>
  <si>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</si>
  <si>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</si>
  <si>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</si>
  <si>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</si>
  <si>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</si>
  <si>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</si>
  <si>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</si>
  <si>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</si>
  <si>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</si>
  <si>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</si>
  <si>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</si>
  <si>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</si>
  <si>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</si>
  <si>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</si>
  <si>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</si>
  <si>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</si>
  <si>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</si>
  <si>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</si>
  <si>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</si>
  <si>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</si>
  <si>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</si>
  <si>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</si>
  <si>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</si>
  <si>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</si>
  <si>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</si>
  <si>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</si>
  <si>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</si>
  <si>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</si>
  <si>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</si>
  <si>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</si>
  <si>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</si>
  <si>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</si>
  <si>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</si>
  <si>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</si>
  <si>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</si>
  <si>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</si>
  <si>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</si>
  <si>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</si>
  <si>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</si>
  <si>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</si>
  <si>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</si>
  <si>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</si>
  <si>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</si>
  <si>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</si>
  <si>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</si>
  <si>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</si>
  <si>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</si>
  <si>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</si>
  <si>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</si>
  <si>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</si>
  <si>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</si>
  <si>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</si>
  <si>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</si>
  <si>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</si>
  <si>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</si>
  <si>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</si>
  <si>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</si>
  <si>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</si>
  <si>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</si>
  <si>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</si>
  <si>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</si>
  <si>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</si>
  <si>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</si>
  <si>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</si>
  <si>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</si>
  <si>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</si>
  <si>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</si>
  <si>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</si>
  <si>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</si>
  <si>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</si>
  <si>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</si>
  <si>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</si>
  <si>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</si>
  <si>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</si>
  <si>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</si>
  <si>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</si>
  <si>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</si>
  <si>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</si>
  <si>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</si>
  <si>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</si>
  <si>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</si>
  <si>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</si>
  <si>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</si>
  <si>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</si>
  <si>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</si>
  <si>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</si>
  <si>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</si>
  <si>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</si>
  <si>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</si>
  <si>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</si>
  <si>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</si>
  <si>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</si>
  <si>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</si>
  <si>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</si>
  <si>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</si>
  <si>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</si>
  <si>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</si>
  <si>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</si>
  <si>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</si>
  <si>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</si>
  <si>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</si>
  <si>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</si>
  <si>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</si>
  <si>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</si>
  <si>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</si>
  <si>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</si>
  <si>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</si>
  <si>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</si>
  <si>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</si>
  <si>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</si>
  <si>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</si>
  <si>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</si>
  <si>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</si>
  <si>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</si>
  <si>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</si>
  <si>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</si>
  <si>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</si>
  <si>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</si>
  <si>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</si>
  <si>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</si>
  <si>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</si>
  <si>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</si>
  <si>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</si>
  <si>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</si>
  <si>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</si>
  <si>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</si>
  <si>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</si>
  <si>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</si>
  <si>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</si>
  <si>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</si>
  <si>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</si>
  <si>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</si>
  <si>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</si>
  <si>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</si>
  <si>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</si>
  <si>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</si>
  <si>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</si>
  <si>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</si>
  <si>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</si>
  <si>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</si>
  <si>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</si>
  <si>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</si>
  <si>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</si>
  <si>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</si>
  <si>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</si>
  <si>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</si>
  <si>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</si>
  <si>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</si>
  <si>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</si>
  <si>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</si>
  <si>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</si>
  <si>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</si>
  <si>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</si>
  <si>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</si>
  <si>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</si>
  <si>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</si>
  <si>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</si>
  <si>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</si>
  <si>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</si>
  <si>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</si>
  <si>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</si>
  <si>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</si>
  <si>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</si>
  <si>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</si>
  <si>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</si>
  <si>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</si>
  <si>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</si>
  <si>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</si>
  <si>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</si>
  <si>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</si>
  <si>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</si>
  <si>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</si>
  <si>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</si>
  <si>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</si>
  <si>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</si>
  <si>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</si>
  <si>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</si>
  <si>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</si>
  <si>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</si>
  <si>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</si>
  <si>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</si>
  <si>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</si>
  <si>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</si>
  <si>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</si>
  <si>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</si>
  <si>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</si>
  <si>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</si>
  <si>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</si>
  <si>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</si>
  <si>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</si>
  <si>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</si>
  <si>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</si>
  <si>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</si>
  <si>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</si>
  <si>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</si>
  <si>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</si>
  <si>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</si>
  <si>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</si>
  <si>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</si>
  <si>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</si>
  <si>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</si>
  <si>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</si>
  <si>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</si>
  <si>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</si>
  <si>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</si>
  <si>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</si>
  <si>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</si>
  <si>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</si>
  <si>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</si>
  <si>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</si>
  <si>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</si>
  <si>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</si>
  <si>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</si>
  <si>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</si>
  <si>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</si>
  <si>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</si>
  <si>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</si>
  <si>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</si>
  <si>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</si>
  <si>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</si>
  <si>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</si>
  <si>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</si>
  <si>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</si>
  <si>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</si>
  <si>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</si>
  <si>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</si>
  <si>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</si>
  <si>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</si>
  <si>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</si>
  <si>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</si>
  <si>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</si>
  <si>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</si>
  <si>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</si>
  <si>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</si>
  <si>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</si>
  <si>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</si>
  <si>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</si>
  <si>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</si>
  <si>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</si>
  <si>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</si>
  <si>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</si>
  <si>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</si>
  <si>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</si>
  <si>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</si>
  <si>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</si>
  <si>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</si>
  <si>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</si>
  <si>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</si>
  <si>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</si>
  <si>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</si>
  <si>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</si>
  <si>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</si>
  <si>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</si>
  <si>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</si>
  <si>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</si>
  <si>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</si>
  <si>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</si>
  <si>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</si>
  <si>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</si>
  <si>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</si>
  <si>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</si>
  <si>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</si>
  <si>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</si>
  <si>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</si>
  <si>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</si>
  <si>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</si>
  <si>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</si>
  <si>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</si>
  <si>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</si>
  <si>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</si>
  <si>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</si>
  <si>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</si>
  <si>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</si>
  <si>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</si>
  <si>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</si>
  <si>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</si>
  <si>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</si>
  <si>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</si>
  <si>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</si>
  <si>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</si>
  <si>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</si>
  <si>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</si>
  <si>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</si>
  <si>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</si>
  <si>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</si>
  <si>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</si>
  <si>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</si>
  <si>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</si>
  <si>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</si>
  <si>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</si>
  <si>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</si>
  <si>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</si>
  <si>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</si>
  <si>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</si>
  <si>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</si>
  <si>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</si>
  <si>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</si>
  <si>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</si>
  <si>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</si>
  <si>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</si>
  <si>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</si>
  <si>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</si>
  <si>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</si>
  <si>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</si>
  <si>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</si>
  <si>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</si>
  <si>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</si>
  <si>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</si>
  <si>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</si>
  <si>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</si>
  <si>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</si>
  <si>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</si>
  <si>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</si>
  <si>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</si>
  <si>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</si>
  <si>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</si>
  <si>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</si>
  <si>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</si>
  <si>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</si>
  <si>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</si>
  <si>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</si>
  <si>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</si>
  <si>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</si>
  <si>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</si>
  <si>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</si>
  <si>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</si>
  <si>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</si>
  <si>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</si>
  <si>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</si>
  <si>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</si>
  <si>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</si>
  <si>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</si>
  <si>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</si>
  <si>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</si>
  <si>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</si>
  <si>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</si>
  <si>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</si>
  <si>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</si>
  <si>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</si>
  <si>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</si>
  <si>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</si>
  <si>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</si>
  <si>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</si>
  <si>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</si>
  <si>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</si>
  <si>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</si>
  <si>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</si>
  <si>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</si>
  <si>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</si>
  <si>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</si>
  <si>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</si>
  <si>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</si>
  <si>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</si>
  <si>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</si>
  <si>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</si>
  <si>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</si>
  <si>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</si>
  <si>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</si>
  <si>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</si>
  <si>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</si>
  <si>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</si>
  <si>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</si>
  <si>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</si>
  <si>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</si>
  <si>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</si>
  <si>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</si>
  <si>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</si>
  <si>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</si>
  <si>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</si>
  <si>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</si>
  <si>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</si>
  <si>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</si>
  <si>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</si>
  <si>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</si>
  <si>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</si>
  <si>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</si>
  <si>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</si>
  <si>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</si>
  <si>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</si>
  <si>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</si>
  <si>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</si>
  <si>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</si>
  <si>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</si>
  <si>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</si>
  <si>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</si>
  <si>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</si>
  <si>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</si>
  <si>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</si>
  <si>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</si>
  <si>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</si>
  <si>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</si>
  <si>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</si>
  <si>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</si>
  <si>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</si>
  <si>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</si>
  <si>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</si>
  <si>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</si>
  <si>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</si>
  <si>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</si>
  <si>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</si>
  <si>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</si>
  <si>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</si>
  <si>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</si>
  <si>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</si>
  <si>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</si>
  <si>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</si>
  <si>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</si>
  <si>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</si>
  <si>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</si>
  <si>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</si>
  <si>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</si>
  <si>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</si>
  <si>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</si>
  <si>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</si>
  <si>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</si>
  <si>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</si>
  <si>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</si>
  <si>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</si>
  <si>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</si>
  <si>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</si>
  <si>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</si>
  <si>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</si>
  <si>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</si>
  <si>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</si>
  <si>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</si>
  <si>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</si>
  <si>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</si>
  <si>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</si>
  <si>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</si>
  <si>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</si>
  <si>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</si>
  <si>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</si>
  <si>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</si>
  <si>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</si>
  <si>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</si>
  <si>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</si>
  <si>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</si>
  <si>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</si>
  <si>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</si>
  <si>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</si>
  <si>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</si>
  <si>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</si>
  <si>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</si>
  <si>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</si>
  <si>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</si>
  <si>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</si>
  <si>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</si>
  <si>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</si>
  <si>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</si>
  <si>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</si>
  <si>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</si>
  <si>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</si>
  <si>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</si>
  <si>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</si>
  <si>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</si>
  <si>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</si>
  <si>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</si>
  <si>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</si>
  <si>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</si>
  <si>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</si>
  <si>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</si>
  <si>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</si>
  <si>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</si>
  <si>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</si>
  <si>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</si>
  <si>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</si>
  <si>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</si>
  <si>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</si>
  <si>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</si>
  <si>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</si>
  <si>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</si>
  <si>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</si>
  <si>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</si>
  <si>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</si>
  <si>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</si>
  <si>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</si>
  <si>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</si>
  <si>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</si>
  <si>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</si>
  <si>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</si>
  <si>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</si>
  <si>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</si>
  <si>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</si>
  <si>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</si>
  <si>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</si>
  <si>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</si>
  <si>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</si>
  <si>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</si>
  <si>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</si>
  <si>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</si>
  <si>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</si>
  <si>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</si>
  <si>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</si>
  <si>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</si>
  <si>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</si>
  <si>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</si>
  <si>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</si>
  <si>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</si>
  <si>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</si>
  <si>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</si>
  <si>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</si>
  <si>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</si>
  <si>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</si>
  <si>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</si>
  <si>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</si>
  <si>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</si>
  <si>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</si>
  <si>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</si>
  <si>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</si>
  <si>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</si>
  <si>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</si>
  <si>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</si>
  <si>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</si>
  <si>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</si>
  <si>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</si>
  <si>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</si>
  <si>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</si>
  <si>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</si>
  <si>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</si>
  <si>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</si>
  <si>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</si>
  <si>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</si>
  <si>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</si>
  <si>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</si>
  <si>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</si>
  <si>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</si>
  <si>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</si>
  <si>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</si>
  <si>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</si>
  <si>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</si>
  <si>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</si>
  <si>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</si>
  <si>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</si>
  <si>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</si>
  <si>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</si>
  <si>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</si>
  <si>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</si>
  <si>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</si>
  <si>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</si>
  <si>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</si>
  <si>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</si>
  <si>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</si>
  <si>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</si>
  <si>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</si>
  <si>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</si>
  <si>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</si>
  <si>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</si>
  <si>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</si>
  <si>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</si>
  <si>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</si>
  <si>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</si>
  <si>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</si>
  <si>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</si>
  <si>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</si>
  <si>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</si>
  <si>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</si>
  <si>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</si>
  <si>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</si>
  <si>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</si>
  <si>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</si>
  <si>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</si>
  <si>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</si>
  <si>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</si>
  <si>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</si>
  <si>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</si>
  <si>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</si>
  <si>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</si>
  <si>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</si>
  <si>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</si>
  <si>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</si>
  <si>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</si>
  <si>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</si>
  <si>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</si>
  <si>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</si>
  <si>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</si>
  <si>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</si>
  <si>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</si>
  <si>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</si>
  <si>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</si>
  <si>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</si>
  <si>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</si>
  <si>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</si>
  <si>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</si>
  <si>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</si>
  <si>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</si>
  <si>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</si>
  <si>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</si>
  <si>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</si>
  <si>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</si>
  <si>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</si>
  <si>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</si>
  <si>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</si>
  <si>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</si>
  <si>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</si>
  <si>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</si>
  <si>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</si>
  <si>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</si>
  <si>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</si>
  <si>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</si>
  <si>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</si>
  <si>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</si>
  <si>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</si>
  <si>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</si>
  <si>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</si>
  <si>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</si>
  <si>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</si>
  <si>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</si>
  <si>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</si>
  <si>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</si>
  <si>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</si>
  <si>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</si>
  <si>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</si>
  <si>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</si>
  <si>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</si>
  <si>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</si>
  <si>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</si>
  <si>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</si>
  <si>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</si>
  <si>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</si>
  <si>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</si>
  <si>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</si>
  <si>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</si>
  <si>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</si>
  <si>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</si>
  <si>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</si>
  <si>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</si>
  <si>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</si>
  <si>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</si>
  <si>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</si>
  <si>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</si>
  <si>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</si>
  <si>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</si>
  <si>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</si>
  <si>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</si>
  <si>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</si>
  <si>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</si>
  <si>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</si>
  <si>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</si>
  <si>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</si>
  <si>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</si>
  <si>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</si>
  <si>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</si>
  <si>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</si>
  <si>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</si>
  <si>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</si>
  <si>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</si>
  <si>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</si>
  <si>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</si>
  <si>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</si>
  <si>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</si>
  <si>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</si>
  <si>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</si>
  <si>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</si>
  <si>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</si>
  <si>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</si>
  <si>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</si>
  <si>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</si>
  <si>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</si>
  <si>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</si>
  <si>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</si>
  <si>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</si>
  <si>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</si>
  <si>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</si>
  <si>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</si>
  <si>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</si>
  <si>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</si>
  <si>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</si>
  <si>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</si>
  <si>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</si>
  <si>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</si>
  <si>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</si>
  <si>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</si>
  <si>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</si>
  <si>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</si>
  <si>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</si>
  <si>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</si>
  <si>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</si>
  <si>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</si>
  <si>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</si>
  <si>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</si>
  <si>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</si>
  <si>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</si>
  <si>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</si>
  <si>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</si>
  <si>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</si>
  <si>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</si>
  <si>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</si>
  <si>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</si>
  <si>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</si>
  <si>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</si>
  <si>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</si>
  <si>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</si>
  <si>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</si>
  <si>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</si>
  <si>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</si>
  <si>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</si>
  <si>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</si>
  <si>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</si>
  <si>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</si>
  <si>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</si>
  <si>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</si>
  <si>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</si>
  <si>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</si>
  <si>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</si>
  <si>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</si>
  <si>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</si>
  <si>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</si>
  <si>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</si>
  <si>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</si>
  <si>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</si>
  <si>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</si>
  <si>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</si>
  <si>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</si>
  <si>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</si>
  <si>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</si>
  <si>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</si>
  <si>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</si>
  <si>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</si>
  <si>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</si>
  <si>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</si>
  <si>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</si>
  <si>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</si>
  <si>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</si>
  <si>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</si>
  <si>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</si>
  <si>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</si>
  <si>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</si>
  <si>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</si>
  <si>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</si>
  <si>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</si>
  <si>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</si>
  <si>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</si>
  <si>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</si>
  <si>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</si>
  <si>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</si>
  <si>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</si>
  <si>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</si>
  <si>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</si>
  <si>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</si>
  <si>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</si>
  <si>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</si>
  <si>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</si>
  <si>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</si>
  <si>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</si>
  <si>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</si>
  <si>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</si>
  <si>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</si>
  <si>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</si>
  <si>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</si>
  <si>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</si>
  <si>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</si>
  <si>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</si>
  <si>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</si>
  <si>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</si>
  <si>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</si>
  <si>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</si>
  <si>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</si>
  <si>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</si>
  <si>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</si>
  <si>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</si>
  <si>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</si>
  <si>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</si>
  <si>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</si>
  <si>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</si>
  <si>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</si>
  <si>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</si>
  <si>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</si>
  <si>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</si>
  <si>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</si>
  <si>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</si>
  <si>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</si>
  <si>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</si>
  <si>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</si>
  <si>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</si>
  <si>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</si>
  <si>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</si>
  <si>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</si>
  <si>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</si>
  <si>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</si>
  <si>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</si>
  <si>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</si>
  <si>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</si>
  <si>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</si>
  <si>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</si>
  <si>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</si>
  <si>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</si>
  <si>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</si>
  <si>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</si>
  <si>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</si>
  <si>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</si>
  <si>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</si>
  <si>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</si>
  <si>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</si>
  <si>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</si>
  <si>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</si>
  <si>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</si>
  <si>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</si>
  <si>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</si>
  <si>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</si>
  <si>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</si>
  <si>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</si>
  <si>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</si>
  <si>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</si>
  <si>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</si>
  <si>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</si>
  <si>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</si>
  <si>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</si>
  <si>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</si>
  <si>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</si>
  <si>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</si>
  <si>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</si>
  <si>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</si>
  <si>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</si>
  <si>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</si>
  <si>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</si>
  <si>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</si>
  <si>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</si>
  <si>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</si>
  <si>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</si>
  <si>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</si>
  <si>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</si>
  <si>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</si>
  <si>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</si>
  <si>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</si>
  <si>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</si>
  <si>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</si>
  <si>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</si>
  <si>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</si>
  <si>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</si>
  <si>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</si>
  <si>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</si>
  <si>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</si>
  <si>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</si>
  <si>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</si>
  <si>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</si>
  <si>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</si>
  <si>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</si>
  <si>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</si>
  <si>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</si>
  <si>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</si>
  <si>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</si>
  <si>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</si>
  <si>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</si>
  <si>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</si>
  <si>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</si>
  <si>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</si>
  <si>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</si>
  <si>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</si>
  <si>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</si>
  <si>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</si>
  <si>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</si>
  <si>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</si>
  <si>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</si>
  <si>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</si>
  <si>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</si>
  <si>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</si>
  <si>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</si>
  <si>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</si>
  <si>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</si>
  <si>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</si>
  <si>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</si>
  <si>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</si>
  <si>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</si>
  <si>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</si>
  <si>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</si>
  <si>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</si>
  <si>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</si>
  <si>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</si>
  <si>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</si>
  <si>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</si>
  <si>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</si>
  <si>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</si>
  <si>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</si>
  <si>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</si>
  <si>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</si>
  <si>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</si>
  <si>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</si>
  <si>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</si>
  <si>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</si>
  <si>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</si>
  <si>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</si>
  <si>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</si>
  <si>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</si>
  <si>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</si>
  <si>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</si>
  <si>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</si>
  <si>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</si>
  <si>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</si>
  <si>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</si>
  <si>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</si>
  <si>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</si>
  <si>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</si>
  <si>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</si>
  <si>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</si>
  <si>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</si>
  <si>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</si>
  <si>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</si>
  <si>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</si>
  <si>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</si>
  <si>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</si>
  <si>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</si>
  <si>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</si>
  <si>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</si>
  <si>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</si>
  <si>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</si>
  <si>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</si>
  <si>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</si>
  <si>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</si>
  <si>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</si>
  <si>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</si>
  <si>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</si>
  <si>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</si>
  <si>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</si>
  <si>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</si>
  <si>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</si>
  <si>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</si>
  <si>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</si>
  <si>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</si>
  <si>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</si>
  <si>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</si>
  <si>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</si>
  <si>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</si>
  <si>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</si>
  <si>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</si>
  <si>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</si>
  <si>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</si>
  <si>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</si>
  <si>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</si>
  <si>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</si>
  <si>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</si>
  <si>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</si>
  <si>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</si>
  <si>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</si>
  <si>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</si>
  <si>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</si>
  <si>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</si>
  <si>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</si>
  <si>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</si>
  <si>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</si>
  <si>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</si>
  <si>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</si>
  <si>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</si>
  <si>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</si>
  <si>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</si>
  <si>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</si>
  <si>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</si>
  <si>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</si>
  <si>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</si>
  <si>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</si>
  <si>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</si>
  <si>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</si>
  <si>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</si>
  <si>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</si>
  <si>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</si>
  <si>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</si>
  <si>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</si>
  <si>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</si>
  <si>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</si>
  <si>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</si>
  <si>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</si>
  <si>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</si>
  <si>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</si>
  <si>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</si>
  <si>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</si>
  <si>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</si>
  <si>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</si>
  <si>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</si>
  <si>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</si>
  <si>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</si>
  <si>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</si>
  <si>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</si>
  <si>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</si>
  <si>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</si>
  <si>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</si>
  <si>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</si>
  <si>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</si>
  <si>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</si>
  <si>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</si>
  <si>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</si>
  <si>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</si>
  <si>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</si>
  <si>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</si>
  <si>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</si>
  <si>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</si>
  <si>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</si>
  <si>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</si>
  <si>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</si>
  <si>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</si>
  <si>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</si>
  <si>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</si>
  <si>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</si>
  <si>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</si>
  <si>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</si>
  <si>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</si>
  <si>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</si>
  <si>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</si>
  <si>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</si>
  <si>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</si>
  <si>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</si>
  <si>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</si>
  <si>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</si>
  <si>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</si>
  <si>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</si>
  <si>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</si>
  <si>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</si>
  <si>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</si>
  <si>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</si>
  <si>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</si>
  <si>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</si>
  <si>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</si>
  <si>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</si>
  <si>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</si>
  <si>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</si>
  <si>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</si>
  <si>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</si>
  <si>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</si>
  <si>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</si>
  <si>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</si>
  <si>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</si>
  <si>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</si>
  <si>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</si>
  <si>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</si>
  <si>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</si>
  <si>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</si>
  <si>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</si>
  <si>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</si>
  <si>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</si>
  <si>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</si>
  <si>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</si>
  <si>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</si>
  <si>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</si>
  <si>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</si>
  <si>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</si>
  <si>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</si>
  <si>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</si>
  <si>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</si>
  <si>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</si>
  <si>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</si>
  <si>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</si>
  <si>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</si>
  <si>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</si>
  <si>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</si>
  <si>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</si>
  <si>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</si>
  <si>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</si>
  <si>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</si>
  <si>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</si>
  <si>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</si>
  <si>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</si>
  <si>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</si>
  <si>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</si>
  <si>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</si>
  <si>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</si>
  <si>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</si>
  <si>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</si>
  <si>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</si>
  <si>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</si>
  <si>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</si>
  <si>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</si>
  <si>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</si>
  <si>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</si>
  <si>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</si>
  <si>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</si>
  <si>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</si>
  <si>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</si>
  <si>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</si>
  <si>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</si>
  <si>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</si>
  <si>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</si>
  <si>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</si>
  <si>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</si>
  <si>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</si>
  <si>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</si>
  <si>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</si>
  <si>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</si>
  <si>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</si>
  <si>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</si>
  <si>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</si>
  <si>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</si>
  <si>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</si>
  <si>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</si>
  <si>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</si>
  <si>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</si>
  <si>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</si>
  <si>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</si>
  <si>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</si>
  <si>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</si>
  <si>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</si>
  <si>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</si>
  <si>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</si>
  <si>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</si>
  <si>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</si>
  <si>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</si>
  <si>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</si>
  <si>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</si>
  <si>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</si>
  <si>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</si>
  <si>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</si>
  <si>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</si>
  <si>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</si>
  <si>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</si>
  <si>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</si>
  <si>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</si>
  <si>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</si>
  <si>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</si>
  <si>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</si>
  <si>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</si>
  <si>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</si>
  <si>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</si>
  <si>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</si>
  <si>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</si>
  <si>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</si>
  <si>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</si>
  <si>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</si>
  <si>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</si>
  <si>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</si>
  <si>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</si>
  <si>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</si>
  <si>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</si>
  <si>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</si>
  <si>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</si>
  <si>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</si>
  <si>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</si>
  <si>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</si>
  <si>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</si>
  <si>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</si>
  <si>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</si>
  <si>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</si>
  <si>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</si>
  <si>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</si>
  <si>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</si>
  <si>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</si>
  <si>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</si>
  <si>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</si>
  <si>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</si>
  <si>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</si>
  <si>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</si>
  <si>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</si>
  <si>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</si>
  <si>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</si>
  <si>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</si>
  <si>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</si>
  <si>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</si>
  <si>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</si>
  <si>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</si>
  <si>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</si>
  <si>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</si>
  <si>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</si>
  <si>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</si>
  <si>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</si>
  <si>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</si>
  <si>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</si>
  <si>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</si>
  <si>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</si>
  <si>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</si>
  <si>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</si>
  <si>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</si>
  <si>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</si>
  <si>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</si>
  <si>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</si>
  <si>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</si>
  <si>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</si>
  <si>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</si>
  <si>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</si>
  <si>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</si>
  <si>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</si>
  <si>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</si>
  <si>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</si>
  <si>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</si>
  <si>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</si>
  <si>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</si>
  <si>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</si>
  <si>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</si>
  <si>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</si>
  <si>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</si>
  <si>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</si>
  <si>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</si>
  <si>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</si>
  <si>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</si>
  <si>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</si>
  <si>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</si>
  <si>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</si>
  <si>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</si>
  <si>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</si>
  <si>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</si>
  <si>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</si>
  <si>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</si>
  <si>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</si>
  <si>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</si>
  <si>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</si>
  <si>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</si>
  <si>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</si>
  <si>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</si>
  <si>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</si>
  <si>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</si>
  <si>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</si>
  <si>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</si>
  <si>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</si>
  <si>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</si>
  <si>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</si>
  <si>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</si>
  <si>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</si>
  <si>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</si>
  <si>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</si>
  <si>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</si>
  <si>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</si>
  <si>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</si>
  <si>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</si>
  <si>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</si>
  <si>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</si>
  <si>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</si>
  <si>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</si>
  <si>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</si>
  <si>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</si>
  <si>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</si>
  <si>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</si>
  <si>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</si>
  <si>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</si>
  <si>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</si>
  <si>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</si>
  <si>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</si>
  <si>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</si>
  <si>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</si>
  <si>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</si>
  <si>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</si>
  <si>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</si>
  <si>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</si>
  <si>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</si>
  <si>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</si>
  <si>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</si>
  <si>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</si>
  <si>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</si>
  <si>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</si>
  <si>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</si>
  <si>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</si>
  <si>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</si>
  <si>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</si>
  <si>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</si>
  <si>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</si>
  <si>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</si>
  <si>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</si>
  <si>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</si>
  <si>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</si>
  <si>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</si>
  <si>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</si>
  <si>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</si>
  <si>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</si>
  <si>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</si>
  <si>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</si>
  <si>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</si>
  <si>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</si>
  <si>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</si>
  <si>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</si>
  <si>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</si>
  <si>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</si>
  <si>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</si>
  <si>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</si>
  <si>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</si>
  <si>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</si>
  <si>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</si>
  <si>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</si>
  <si>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</si>
  <si>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</si>
  <si>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</si>
  <si>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</si>
  <si>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</si>
  <si>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</si>
  <si>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</si>
  <si>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</si>
  <si>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</si>
  <si>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</si>
  <si>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</si>
  <si>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</si>
  <si>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</si>
  <si>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</si>
  <si>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</si>
  <si>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</si>
  <si>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</si>
  <si>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</si>
  <si>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</si>
  <si>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</si>
  <si>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</si>
  <si>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</si>
  <si>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</si>
  <si>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</si>
  <si>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</si>
  <si>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</si>
  <si>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</si>
  <si>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</si>
  <si>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</si>
  <si>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</si>
  <si>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</si>
  <si>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</si>
  <si>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</si>
  <si>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</si>
  <si>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</si>
  <si>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</si>
  <si>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</si>
  <si>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</si>
  <si>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</si>
  <si>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</si>
  <si>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</si>
  <si>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</si>
  <si>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</si>
  <si>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</si>
  <si>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</si>
  <si>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</si>
  <si>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</si>
  <si>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</si>
  <si>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</si>
  <si>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</si>
  <si>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</si>
  <si>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</si>
  <si>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</si>
  <si>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</si>
  <si>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</si>
  <si>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</si>
  <si>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</si>
  <si>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</si>
  <si>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</si>
  <si>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</si>
  <si>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</si>
  <si>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</si>
  <si>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</si>
  <si>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</si>
  <si>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</si>
  <si>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</si>
  <si>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</si>
  <si>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</si>
  <si>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</si>
  <si>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</si>
  <si>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</si>
  <si>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</si>
  <si>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</si>
  <si>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</si>
  <si>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</si>
  <si>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</si>
  <si>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</si>
  <si>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</si>
  <si>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</si>
  <si>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</si>
  <si>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</si>
  <si>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</si>
  <si>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</si>
  <si>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</si>
  <si>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</si>
  <si>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</si>
  <si>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</si>
  <si>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</si>
  <si>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</si>
  <si>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</si>
  <si>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</si>
  <si>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</si>
  <si>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</si>
  <si>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</si>
  <si>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</si>
  <si>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</si>
  <si>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</si>
  <si>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</si>
  <si>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</si>
  <si>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</si>
  <si>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</si>
  <si>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</si>
  <si>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</si>
  <si>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</si>
  <si>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</si>
  <si>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</si>
  <si>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</si>
  <si>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</si>
  <si>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</si>
  <si>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</si>
  <si>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</si>
  <si>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</si>
  <si>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</si>
  <si>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</si>
  <si>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</si>
  <si>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</si>
  <si>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</si>
  <si>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</si>
  <si>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</si>
  <si>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</si>
  <si>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</si>
  <si>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</si>
  <si>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</si>
  <si>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</si>
  <si>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</si>
  <si>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</si>
  <si>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</si>
  <si>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</si>
  <si>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</si>
  <si>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</si>
  <si>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</si>
  <si>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</si>
  <si>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</si>
  <si>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</si>
  <si>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</si>
  <si>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</si>
  <si>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</si>
  <si>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</si>
  <si>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</si>
  <si>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</si>
  <si>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</si>
  <si>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</si>
  <si>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</si>
  <si>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</si>
  <si>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</si>
  <si>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</si>
  <si>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</si>
  <si>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</si>
  <si>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</si>
  <si>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</si>
  <si>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</si>
  <si>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</si>
  <si>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</si>
  <si>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</si>
  <si>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</si>
  <si>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</si>
  <si>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</si>
  <si>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</si>
  <si>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</si>
  <si>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</si>
  <si>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</si>
  <si>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</si>
  <si>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</si>
  <si>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</si>
  <si>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</si>
  <si>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</si>
  <si>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</si>
  <si>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</si>
  <si>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</si>
  <si>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</si>
  <si>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</si>
  <si>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</si>
  <si>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</si>
  <si>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</si>
  <si>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</si>
  <si>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</si>
  <si>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</si>
  <si>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</si>
  <si>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</si>
  <si>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</si>
  <si>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</si>
  <si>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</si>
  <si>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</si>
  <si>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</si>
  <si>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</si>
  <si>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</si>
  <si>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</si>
  <si>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</si>
  <si>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</si>
  <si>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</si>
  <si>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</si>
  <si>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</si>
  <si>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</si>
  <si>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</si>
  <si>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</si>
  <si>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</si>
  <si>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</si>
  <si>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</si>
  <si>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</si>
  <si>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</si>
  <si>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</si>
  <si>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</si>
  <si>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</si>
  <si>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</si>
  <si>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</si>
  <si>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</si>
  <si>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</si>
  <si>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</si>
  <si>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</si>
  <si>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</si>
  <si>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</si>
  <si>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</si>
  <si>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</si>
  <si>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</si>
  <si>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</si>
  <si>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</si>
  <si>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</si>
  <si>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</si>
  <si>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</si>
  <si>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</si>
  <si>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</si>
  <si>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</si>
  <si>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</si>
  <si>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</si>
  <si>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</si>
  <si>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</si>
  <si>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</si>
  <si>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</si>
  <si>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</si>
  <si>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</si>
  <si>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</si>
  <si>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</si>
  <si>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</si>
  <si>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</si>
  <si>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</si>
  <si>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</si>
  <si>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</si>
  <si>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</si>
  <si>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</si>
  <si>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</si>
  <si>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</si>
  <si>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</si>
  <si>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</si>
  <si>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</si>
  <si>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</si>
  <si>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</si>
  <si>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</si>
  <si>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</si>
  <si>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</si>
  <si>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</si>
  <si>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</si>
  <si>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</si>
  <si>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</si>
  <si>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</si>
  <si>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</si>
  <si>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</si>
  <si>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</si>
  <si>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</si>
  <si>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</si>
  <si>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</si>
  <si>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</si>
  <si>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</si>
  <si>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</si>
  <si>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</si>
  <si>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</si>
  <si>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</si>
  <si>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</si>
  <si>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</si>
  <si>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</si>
  <si>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</si>
  <si>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</si>
  <si>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</si>
  <si>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</si>
  <si>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</si>
  <si>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</si>
  <si>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</si>
  <si>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</si>
  <si>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</si>
  <si>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</si>
  <si>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</si>
  <si>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</si>
  <si>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</si>
  <si>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</si>
  <si>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</si>
  <si>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</si>
  <si>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</si>
  <si>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</si>
  <si>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</si>
  <si>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</si>
  <si>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</si>
  <si>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</si>
  <si>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</si>
  <si>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</si>
  <si>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</si>
  <si>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</si>
  <si>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</si>
  <si>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</si>
  <si>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</si>
  <si>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</si>
  <si>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</si>
  <si>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</si>
  <si>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</si>
  <si>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</si>
  <si>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</si>
  <si>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</si>
  <si>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</si>
  <si>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</si>
  <si>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</si>
  <si>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</si>
  <si>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</si>
  <si>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</si>
  <si>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</si>
  <si>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</si>
  <si>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</si>
  <si>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</si>
  <si>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</si>
  <si>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</si>
  <si>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</si>
  <si>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</si>
  <si>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</si>
  <si>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</si>
  <si>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</si>
  <si>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</si>
  <si>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</si>
  <si>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</si>
  <si>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</si>
  <si>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</si>
  <si>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</si>
  <si>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</si>
  <si>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</si>
  <si>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</si>
  <si>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</si>
  <si>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</si>
  <si>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</si>
  <si>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</si>
  <si>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</si>
  <si>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</si>
  <si>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</si>
  <si>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</si>
  <si>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</si>
  <si>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</si>
  <si>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</si>
  <si>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</si>
  <si>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</si>
  <si>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</si>
  <si>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</si>
  <si>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</si>
  <si>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</si>
  <si>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</si>
  <si>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</si>
  <si>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</si>
  <si>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</si>
  <si>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</si>
  <si>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</si>
  <si>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</si>
  <si>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</si>
  <si>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</si>
  <si>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</si>
  <si>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</si>
  <si>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</si>
  <si>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</si>
  <si>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</si>
  <si>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</si>
  <si>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</si>
  <si>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</si>
  <si>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</si>
  <si>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</si>
  <si>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</si>
  <si>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</si>
  <si>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</si>
  <si>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</si>
  <si>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</si>
  <si>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</si>
  <si>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</si>
  <si>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</si>
  <si>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</si>
  <si>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</si>
  <si>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</si>
  <si>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</si>
  <si>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</si>
  <si>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</si>
  <si>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</si>
  <si>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</si>
  <si>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</si>
  <si>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</si>
  <si>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</si>
  <si>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</si>
  <si>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</si>
  <si>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</si>
  <si>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</si>
  <si>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</si>
  <si>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</si>
  <si>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</si>
  <si>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</si>
  <si>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</si>
  <si>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</si>
  <si>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</si>
  <si>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</si>
  <si>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</si>
  <si>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</si>
  <si>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</si>
  <si>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</si>
  <si>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</si>
  <si>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</si>
  <si>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</si>
  <si>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</si>
  <si>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</si>
  <si>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</si>
  <si>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</si>
  <si>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</si>
  <si>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</si>
  <si>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</si>
  <si>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</si>
  <si>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</si>
  <si>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</si>
  <si>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</si>
  <si>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</si>
  <si>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</si>
  <si>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</si>
  <si>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</si>
  <si>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</si>
  <si>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</si>
  <si>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</si>
  <si>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</si>
  <si>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</si>
  <si>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</si>
  <si>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</si>
  <si>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</si>
  <si>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</si>
  <si>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</si>
  <si>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</si>
  <si>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</si>
  <si>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</si>
  <si>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</si>
  <si>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</si>
  <si>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</si>
  <si>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</si>
  <si>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</si>
  <si>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</si>
  <si>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</si>
  <si>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</si>
  <si>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</si>
  <si>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</si>
  <si>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</si>
  <si>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</si>
  <si>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</si>
  <si>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</si>
  <si>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</si>
  <si>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</si>
  <si>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</si>
  <si>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</si>
  <si>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</si>
  <si>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</si>
  <si>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</si>
  <si>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</si>
  <si>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</si>
  <si>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</si>
  <si>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</si>
  <si>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</si>
  <si>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</si>
  <si>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</si>
  <si>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</si>
  <si>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</si>
  <si>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</si>
  <si>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</si>
  <si>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</si>
  <si>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</si>
  <si>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</si>
  <si>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</si>
  <si>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</si>
  <si>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</si>
  <si>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</si>
  <si>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</si>
  <si>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</si>
  <si>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</si>
  <si>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</si>
  <si>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</si>
  <si>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</si>
  <si>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</si>
  <si>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</si>
  <si>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</si>
  <si>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</si>
  <si>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</si>
  <si>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</si>
  <si>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</si>
  <si>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</si>
  <si>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</si>
  <si>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</si>
  <si>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</si>
  <si>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</si>
  <si>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</si>
  <si>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</si>
  <si>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</si>
  <si>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</si>
  <si>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</si>
  <si>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</si>
  <si>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</si>
  <si>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</si>
  <si>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</si>
  <si>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</si>
  <si>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</si>
  <si>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</si>
  <si>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</si>
  <si>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</si>
  <si>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</si>
  <si>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</si>
  <si>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</si>
  <si>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</si>
  <si>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</si>
  <si>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</si>
  <si>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</si>
  <si>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</si>
  <si>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</si>
  <si>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</si>
  <si>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</si>
  <si>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</si>
  <si>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</si>
  <si>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</si>
  <si>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</si>
  <si>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</si>
  <si>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</si>
  <si>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</si>
  <si>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</si>
  <si>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</si>
  <si>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</si>
  <si>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</si>
  <si>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</si>
  <si>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</si>
  <si>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</si>
  <si>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</si>
  <si>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</si>
  <si>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</si>
  <si>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</si>
  <si>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</si>
  <si>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</si>
  <si>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</si>
  <si>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</si>
  <si>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</si>
  <si>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</si>
  <si>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</si>
  <si>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</si>
  <si>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</si>
  <si>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</si>
  <si>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</si>
  <si>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</si>
  <si>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</si>
  <si>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</si>
  <si>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</si>
  <si>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</si>
  <si>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</si>
  <si>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</si>
  <si>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</si>
  <si>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</si>
  <si>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</si>
  <si>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</si>
  <si>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</si>
  <si>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</si>
  <si>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</si>
  <si>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</si>
  <si>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</si>
  <si>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</si>
  <si>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</si>
  <si>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</si>
  <si>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</si>
  <si>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</si>
  <si>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</si>
  <si>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</si>
  <si>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</si>
  <si>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</si>
  <si>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</si>
  <si>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</si>
  <si>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</si>
  <si>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</si>
  <si>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</si>
  <si>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</si>
  <si>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</si>
  <si>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</si>
  <si>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</si>
  <si>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</si>
  <si>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</si>
  <si>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</si>
  <si>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</si>
  <si>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</si>
  <si>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</si>
  <si>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</si>
  <si>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</si>
  <si>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</si>
  <si>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</si>
  <si>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</si>
  <si>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</si>
  <si>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</si>
  <si>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</si>
  <si>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</si>
  <si>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</si>
  <si>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</si>
  <si>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</si>
  <si>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</si>
  <si>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</si>
  <si>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</si>
  <si>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</si>
  <si>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</si>
  <si>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</si>
  <si>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</si>
  <si>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</si>
  <si>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</si>
  <si>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</si>
  <si>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</si>
  <si>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</si>
  <si>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</si>
  <si>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</si>
  <si>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</si>
  <si>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</si>
  <si>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</si>
  <si>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</si>
  <si>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</si>
  <si>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</si>
  <si>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</si>
  <si>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</si>
  <si>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</si>
  <si>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</si>
  <si>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</si>
  <si>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</si>
  <si>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</si>
  <si>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</si>
  <si>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</si>
  <si>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</si>
  <si>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</si>
  <si>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</si>
  <si>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</si>
  <si>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</si>
  <si>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</si>
  <si>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</si>
  <si>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</si>
  <si>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</si>
  <si>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</si>
  <si>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</si>
  <si>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</si>
  <si>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</si>
  <si>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</si>
  <si>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</si>
  <si>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</si>
  <si>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</si>
  <si>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</si>
  <si>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</si>
  <si>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</si>
  <si>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</si>
  <si>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</si>
  <si>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</si>
  <si>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</si>
  <si>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</si>
  <si>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</si>
  <si>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</si>
  <si>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</si>
  <si>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</si>
  <si>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</si>
  <si>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</si>
  <si>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</si>
  <si>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</si>
  <si>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</si>
  <si>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</si>
  <si>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</si>
  <si>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</si>
  <si>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</si>
  <si>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</si>
  <si>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</si>
  <si>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</si>
  <si>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</si>
  <si>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</si>
  <si>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</si>
  <si>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</si>
  <si>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</si>
  <si>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</si>
  <si>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</si>
  <si>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</si>
  <si>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</si>
  <si>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</si>
  <si>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</si>
  <si>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</si>
  <si>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</si>
  <si>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</si>
  <si>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</si>
  <si>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</si>
  <si>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</si>
  <si>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</si>
  <si>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</si>
  <si>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</si>
  <si>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</si>
  <si>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</si>
  <si>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</si>
  <si>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</si>
  <si>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</si>
  <si>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</si>
  <si>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</si>
  <si>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</si>
  <si>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</si>
  <si>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</si>
  <si>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</si>
  <si>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</si>
  <si>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</si>
  <si>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</si>
  <si>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</si>
  <si>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</si>
  <si>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</si>
  <si>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</si>
  <si>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</si>
  <si>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</si>
  <si>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</si>
  <si>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</si>
  <si>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</si>
  <si>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</si>
  <si>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</si>
  <si>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</si>
  <si>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</si>
  <si>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</si>
  <si>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</si>
  <si>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</si>
  <si>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</si>
  <si>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</si>
  <si>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</si>
  <si>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</si>
  <si>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</si>
  <si>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</si>
  <si>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</si>
  <si>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</si>
  <si>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</si>
  <si>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</si>
  <si>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</si>
  <si>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</si>
  <si>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</si>
  <si>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</si>
  <si>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</si>
  <si>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</si>
  <si>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</si>
  <si>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</si>
  <si>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</si>
  <si>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</si>
  <si>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</si>
  <si>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</si>
  <si>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</si>
  <si>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</si>
  <si>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</si>
  <si>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</si>
  <si>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</si>
  <si>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</si>
  <si>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</si>
  <si>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</si>
  <si>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</si>
  <si>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</si>
  <si>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</si>
  <si>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</si>
  <si>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</si>
  <si>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</si>
  <si>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</si>
  <si>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</si>
  <si>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</si>
  <si>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</si>
  <si>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</si>
  <si>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</si>
  <si>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</si>
  <si>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</si>
  <si>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</si>
  <si>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</si>
  <si>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</si>
  <si>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</si>
  <si>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</si>
  <si>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</si>
  <si>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</si>
  <si>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</si>
  <si>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</si>
  <si>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</si>
  <si>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</si>
  <si>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</si>
  <si>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</si>
  <si>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</si>
  <si>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</si>
  <si>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</si>
  <si>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</si>
  <si>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</si>
  <si>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</si>
  <si>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</si>
  <si>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</si>
  <si>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</si>
  <si>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</si>
  <si>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</si>
  <si>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</si>
  <si>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</si>
  <si>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</si>
  <si>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</si>
  <si>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</si>
  <si>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</si>
  <si>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</si>
  <si>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</si>
  <si>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</si>
  <si>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</si>
  <si>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</si>
  <si>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</si>
  <si>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</si>
  <si>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</si>
  <si>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</si>
  <si>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</si>
  <si>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</si>
  <si>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</si>
  <si>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</si>
  <si>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</si>
  <si>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</si>
  <si>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</si>
  <si>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</si>
  <si>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</si>
  <si>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</si>
  <si>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</si>
  <si>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</si>
  <si>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</si>
  <si>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</si>
  <si>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</si>
  <si>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</si>
  <si>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</si>
  <si>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</si>
  <si>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</si>
  <si>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</si>
  <si>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</si>
  <si>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</si>
  <si>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</si>
  <si>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</si>
  <si>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</si>
  <si>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</si>
  <si>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</si>
  <si>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</si>
  <si>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</si>
  <si>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</si>
  <si>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</si>
  <si>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</si>
  <si>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</si>
  <si>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</si>
  <si>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</si>
  <si>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</si>
  <si>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</si>
  <si>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</si>
  <si>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</si>
  <si>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</si>
  <si>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</si>
  <si>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</si>
  <si>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</si>
  <si>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</si>
  <si>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</si>
  <si>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</si>
  <si>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</si>
  <si>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</si>
  <si>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</si>
  <si>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</si>
  <si>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</si>
  <si>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</si>
  <si>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</si>
  <si>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</si>
  <si>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</si>
  <si>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</si>
  <si>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</si>
  <si>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</si>
  <si>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</si>
  <si>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</si>
  <si>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</si>
  <si>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</si>
  <si>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</si>
  <si>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</si>
  <si>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</si>
  <si>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</si>
  <si>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</si>
  <si>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</si>
  <si>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</si>
  <si>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</si>
  <si>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</si>
  <si>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</si>
  <si>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</si>
  <si>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</si>
  <si>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</si>
  <si>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</si>
  <si>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</si>
  <si>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</si>
  <si>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</si>
  <si>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</si>
  <si>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</si>
  <si>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</si>
  <si>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</si>
  <si>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</si>
  <si>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</si>
  <si>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</si>
  <si>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</si>
  <si>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</si>
  <si>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</si>
  <si>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</si>
  <si>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</si>
  <si>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</si>
  <si>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</si>
  <si>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</si>
  <si>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</si>
  <si>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</si>
  <si>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</si>
  <si>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</si>
  <si>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</si>
  <si>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</si>
  <si>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</si>
  <si>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</si>
  <si>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</si>
  <si>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</si>
  <si>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</si>
  <si>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</si>
  <si>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</si>
  <si>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</si>
  <si>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</si>
  <si>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</si>
  <si>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</si>
  <si>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</si>
  <si>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</si>
  <si>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</si>
  <si>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</si>
  <si>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</si>
  <si>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</si>
  <si>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</si>
  <si>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</si>
  <si>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</si>
  <si>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</si>
  <si>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</si>
  <si>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</si>
  <si>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</si>
  <si>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</si>
  <si>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</si>
  <si>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</si>
  <si>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</si>
  <si>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</si>
  <si>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</si>
  <si>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</si>
  <si>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</si>
  <si>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</si>
  <si>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</si>
  <si>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</si>
  <si>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</si>
  <si>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</si>
  <si>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</si>
  <si>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</si>
  <si>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</si>
  <si>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</si>
  <si>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</si>
  <si>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</si>
  <si>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</si>
  <si>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</si>
  <si>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</si>
  <si>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</si>
  <si>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</si>
  <si>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</si>
  <si>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</si>
  <si>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</si>
  <si>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</si>
  <si>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</si>
  <si>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</si>
  <si>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</si>
  <si>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</si>
  <si>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</si>
  <si>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</si>
  <si>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</si>
  <si>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</si>
  <si>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</si>
  <si>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</si>
  <si>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</si>
  <si>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</si>
  <si>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</si>
  <si>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</si>
  <si>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</si>
  <si>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</si>
  <si>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</si>
  <si>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</si>
  <si>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</si>
  <si>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</si>
  <si>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</si>
  <si>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</si>
  <si>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</si>
  <si>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</si>
  <si>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</si>
  <si>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</si>
  <si>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</si>
  <si>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</si>
  <si>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</si>
  <si>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</si>
  <si>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</si>
  <si>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</si>
  <si>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</si>
  <si>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</si>
  <si>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</si>
  <si>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</si>
  <si>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</si>
  <si>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</si>
  <si>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</si>
  <si>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</si>
  <si>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</si>
  <si>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</si>
  <si>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</si>
  <si>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</si>
  <si>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</si>
  <si>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</si>
  <si>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</si>
  <si>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</si>
  <si>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</si>
  <si>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</si>
  <si>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</si>
  <si>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</si>
  <si>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</si>
  <si>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</si>
  <si>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</si>
  <si>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</si>
  <si>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</si>
  <si>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</si>
  <si>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</si>
  <si>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</si>
  <si>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</si>
  <si>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</si>
  <si>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</si>
  <si>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</si>
  <si>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</si>
  <si>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</si>
  <si>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</si>
  <si>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</si>
  <si>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</si>
  <si>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</si>
  <si>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</si>
  <si>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</si>
  <si>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</si>
  <si>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</si>
  <si>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</si>
  <si>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</si>
  <si>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</si>
  <si>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</si>
  <si>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</si>
  <si>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</si>
  <si>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</si>
  <si>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</si>
  <si>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</si>
  <si>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</si>
  <si>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</si>
  <si>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</si>
  <si>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</si>
  <si>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</si>
  <si>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</si>
  <si>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</si>
  <si>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</si>
  <si>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</si>
  <si>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</si>
  <si>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</si>
  <si>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</si>
  <si>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</si>
  <si>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</si>
  <si>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</si>
  <si>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</si>
  <si>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</si>
  <si>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</si>
  <si>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</si>
  <si>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</si>
  <si>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</si>
  <si>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</si>
  <si>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</si>
  <si>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</si>
  <si>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</si>
  <si>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</si>
  <si>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</si>
  <si>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</si>
  <si>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</si>
  <si>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</si>
  <si>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</si>
  <si>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</si>
  <si>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</si>
  <si>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</si>
  <si>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</si>
  <si>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</si>
  <si>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</si>
  <si>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</si>
  <si>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</si>
  <si>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</si>
  <si>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</si>
  <si>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</si>
  <si>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</si>
  <si>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</si>
  <si>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</si>
  <si>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</si>
  <si>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</si>
  <si>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</si>
  <si>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</si>
  <si>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</si>
  <si>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</si>
  <si>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</si>
  <si>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</si>
  <si>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</si>
  <si>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</si>
  <si>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</si>
  <si>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</si>
  <si>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</si>
  <si>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</si>
  <si>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</si>
  <si>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</si>
  <si>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</si>
  <si>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</si>
  <si>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</si>
  <si>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</si>
  <si>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</si>
  <si>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</si>
  <si>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</si>
  <si>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</si>
  <si>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</si>
  <si>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</si>
  <si>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</si>
  <si>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</si>
  <si>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</si>
  <si>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</si>
  <si>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</si>
  <si>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</si>
  <si>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</si>
  <si>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</si>
  <si>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</si>
  <si>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</si>
  <si>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</si>
  <si>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</si>
  <si>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</si>
  <si>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</si>
  <si>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</si>
  <si>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</si>
  <si>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</si>
  <si>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</si>
  <si>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</si>
  <si>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</si>
  <si>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</si>
  <si>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</si>
  <si>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</si>
  <si>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</si>
  <si>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</si>
  <si>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</si>
  <si>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</si>
  <si>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</si>
  <si>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</si>
  <si>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</si>
  <si>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</si>
  <si>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</si>
  <si>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</si>
  <si>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</si>
  <si>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</si>
  <si>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</si>
  <si>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</si>
  <si>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</si>
  <si>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</si>
  <si>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</si>
  <si>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</si>
  <si>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</si>
  <si>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</si>
  <si>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</si>
  <si>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</si>
  <si>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</si>
  <si>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</si>
  <si>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</si>
  <si>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</si>
  <si>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</si>
  <si>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</si>
  <si>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</si>
  <si>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</si>
  <si>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</si>
  <si>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</si>
  <si>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</si>
  <si>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</si>
  <si>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</si>
  <si>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</si>
  <si>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</si>
  <si>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</si>
  <si>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</si>
  <si>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</si>
  <si>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</si>
  <si>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</si>
  <si>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</si>
  <si>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</si>
  <si>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</si>
  <si>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</si>
  <si>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</si>
  <si>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</si>
  <si>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</si>
  <si>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</si>
  <si>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</si>
  <si>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</si>
  <si>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</si>
  <si>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</si>
  <si>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</si>
  <si>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</si>
  <si>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</si>
  <si>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</si>
  <si>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</si>
  <si>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</si>
  <si>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</si>
  <si>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</si>
  <si>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</si>
  <si>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</si>
  <si>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</si>
  <si>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</si>
  <si>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</si>
  <si>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</si>
  <si>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</si>
  <si>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</si>
  <si>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</si>
  <si>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</si>
  <si>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</si>
  <si>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</si>
  <si>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</si>
  <si>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</si>
  <si>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</si>
  <si>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</si>
  <si>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</si>
  <si>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</si>
  <si>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</si>
  <si>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</si>
  <si>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</si>
  <si>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</si>
  <si>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</si>
  <si>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</si>
  <si>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</si>
  <si>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</si>
  <si>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</si>
  <si>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</si>
  <si>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</si>
  <si>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</si>
  <si>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</si>
  <si>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</si>
  <si>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</si>
  <si>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</si>
  <si>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</si>
  <si>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</si>
  <si>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</si>
  <si>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</si>
  <si>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</si>
  <si>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</si>
  <si>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</si>
  <si>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</si>
  <si>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</si>
  <si>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</si>
  <si>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</si>
  <si>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</si>
  <si>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</si>
  <si>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</si>
  <si>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</si>
  <si>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</si>
  <si>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</si>
  <si>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</si>
  <si>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</si>
  <si>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</si>
  <si>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</si>
  <si>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</si>
  <si>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</si>
  <si>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</si>
  <si>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</si>
  <si>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</si>
  <si>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</si>
  <si>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</si>
  <si>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</si>
  <si>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</si>
  <si>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</si>
  <si>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</si>
  <si>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</si>
  <si>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</si>
  <si>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</si>
  <si>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</si>
  <si>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</si>
  <si>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</si>
  <si>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</si>
  <si>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</si>
  <si>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</si>
  <si>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</si>
  <si>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</si>
  <si>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</si>
  <si>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</si>
  <si>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</si>
  <si>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</si>
  <si>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</si>
  <si>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</si>
  <si>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</si>
  <si>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</si>
  <si>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</si>
  <si>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</si>
  <si>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</si>
  <si>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</si>
  <si>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</si>
  <si>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</si>
  <si>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</si>
  <si>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</si>
  <si>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</si>
  <si>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</si>
  <si>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</si>
  <si>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</si>
  <si>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</si>
  <si>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</si>
  <si>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</si>
  <si>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</si>
  <si>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</si>
  <si>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</si>
  <si>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</si>
  <si>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</si>
  <si>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</si>
  <si>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</si>
  <si>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</si>
  <si>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</si>
  <si>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</si>
  <si>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</si>
  <si>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</si>
  <si>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</si>
  <si>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</si>
  <si>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</si>
  <si>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</si>
  <si>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</si>
  <si>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</si>
  <si>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</si>
  <si>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</si>
  <si>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</si>
  <si>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</si>
  <si>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</si>
  <si>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</si>
  <si>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</si>
  <si>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</si>
  <si>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</si>
  <si>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</si>
  <si>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</si>
  <si>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</si>
  <si>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</si>
  <si>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</si>
  <si>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</si>
  <si>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</si>
  <si>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</si>
  <si>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</si>
  <si>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</si>
  <si>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</si>
  <si>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</si>
  <si>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</si>
  <si>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</si>
  <si>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</si>
  <si>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</si>
  <si>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</si>
  <si>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</si>
  <si>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</si>
  <si>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</si>
  <si>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</si>
  <si>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</si>
  <si>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</si>
  <si>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</si>
  <si>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</si>
  <si>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</si>
  <si>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</si>
  <si>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</si>
  <si>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</si>
  <si>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</si>
  <si>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</si>
  <si>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</si>
  <si>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</si>
  <si>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</si>
  <si>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</si>
  <si>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</si>
  <si>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</si>
  <si>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</si>
  <si>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</si>
  <si>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</si>
  <si>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</si>
  <si>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</si>
  <si>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</si>
  <si>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</si>
  <si>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</si>
  <si>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</si>
  <si>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</si>
  <si>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</si>
  <si>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</si>
  <si>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</si>
  <si>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</si>
  <si>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</si>
  <si>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</si>
  <si>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</si>
  <si>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</si>
  <si>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</si>
  <si>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</si>
  <si>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</si>
  <si>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</si>
  <si>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</si>
  <si>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</si>
  <si>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</si>
  <si>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</si>
  <si>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</si>
  <si>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</si>
  <si>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</si>
  <si>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</si>
  <si>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</si>
  <si>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</si>
  <si>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</si>
  <si>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</si>
  <si>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</si>
  <si>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</si>
  <si>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</si>
  <si>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</si>
  <si>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</si>
  <si>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</si>
  <si>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</si>
  <si>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</si>
  <si>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</si>
  <si>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</si>
  <si>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</si>
  <si>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</si>
  <si>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</si>
  <si>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</si>
  <si>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</si>
  <si>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</si>
  <si>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</si>
  <si>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</si>
  <si>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</si>
  <si>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</si>
  <si>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</si>
  <si>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</si>
  <si>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</si>
  <si>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</si>
  <si>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</si>
  <si>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</si>
  <si>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</si>
  <si>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</si>
  <si>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</si>
  <si>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</si>
  <si>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</si>
  <si>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</si>
  <si>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</si>
  <si>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</si>
  <si>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</si>
  <si>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</si>
  <si>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</si>
  <si>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</si>
  <si>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</si>
  <si>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</si>
  <si>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</si>
  <si>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</si>
  <si>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</si>
  <si>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</si>
  <si>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</si>
  <si>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</si>
  <si>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</si>
  <si>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</si>
  <si>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</si>
  <si>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</si>
  <si>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</si>
  <si>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</si>
  <si>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</si>
  <si>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</si>
  <si>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</si>
  <si>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</si>
  <si>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</si>
  <si>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</si>
  <si>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</si>
  <si>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</si>
  <si>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</si>
  <si>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</si>
  <si>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</si>
  <si>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</si>
  <si>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</si>
  <si>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</si>
  <si>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</si>
  <si>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</si>
  <si>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</si>
  <si>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</si>
  <si>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</si>
  <si>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</si>
  <si>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</si>
  <si>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</si>
  <si>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</si>
  <si>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</si>
  <si>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</si>
  <si>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</si>
  <si>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</si>
  <si>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</si>
  <si>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</si>
  <si>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</si>
  <si>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</si>
  <si>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</si>
  <si>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</si>
  <si>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</si>
  <si>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</si>
  <si>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</si>
  <si>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</si>
  <si>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</si>
  <si>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</si>
  <si>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</si>
  <si>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</si>
  <si>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</si>
  <si>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</si>
  <si>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</si>
  <si>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</si>
  <si>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</si>
  <si>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</si>
  <si>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</si>
  <si>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</si>
  <si>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</si>
  <si>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</si>
  <si>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</si>
  <si>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</si>
  <si>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</si>
  <si>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</si>
  <si>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</si>
  <si>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</si>
  <si>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</si>
  <si>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</si>
  <si>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</si>
  <si>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</si>
  <si>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</si>
  <si>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</si>
  <si>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</si>
  <si>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</si>
  <si>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</si>
  <si>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</si>
  <si>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</si>
  <si>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</si>
  <si>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</si>
  <si>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</si>
  <si>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</si>
  <si>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</si>
  <si>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</si>
  <si>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</si>
  <si>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</si>
  <si>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</si>
  <si>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</si>
  <si>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</si>
  <si>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</si>
  <si>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</si>
  <si>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</si>
  <si>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</si>
  <si>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</si>
  <si>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</si>
  <si>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</si>
  <si>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</si>
  <si>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</si>
  <si>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</si>
  <si>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</si>
  <si>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</si>
  <si>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</si>
  <si>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</si>
  <si>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</si>
  <si>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</si>
  <si>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</si>
  <si>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</si>
  <si>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</si>
  <si>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</si>
  <si>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</si>
  <si>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</si>
  <si>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</si>
  <si>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</si>
  <si>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</si>
  <si>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</si>
  <si>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</si>
  <si>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</si>
  <si>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</si>
  <si>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</si>
  <si>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</si>
  <si>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</si>
  <si>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</si>
  <si>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</si>
  <si>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</si>
  <si>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</si>
  <si>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</si>
  <si>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</si>
  <si>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</si>
  <si>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</si>
  <si>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</si>
  <si>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</si>
  <si>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</si>
  <si>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</si>
  <si>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</si>
  <si>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</si>
  <si>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</si>
  <si>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</si>
  <si>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</si>
  <si>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</si>
  <si>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</si>
  <si>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</si>
  <si>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</si>
  <si>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</si>
  <si>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</si>
  <si>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</si>
  <si>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</si>
  <si>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</si>
  <si>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</si>
  <si>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</si>
  <si>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</si>
  <si>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</si>
  <si>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</si>
  <si>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</si>
  <si>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</si>
  <si>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</si>
  <si>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</si>
  <si>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</si>
  <si>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</si>
  <si>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</si>
  <si>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</si>
  <si>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</si>
  <si>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</si>
  <si>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</si>
  <si>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</si>
  <si>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</si>
  <si>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</si>
  <si>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</si>
  <si>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</si>
  <si>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</si>
  <si>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</si>
  <si>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</si>
  <si>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</si>
  <si>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</si>
  <si>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</si>
  <si>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</si>
  <si>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</si>
  <si>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</si>
  <si>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</si>
  <si>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</si>
  <si>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</si>
  <si>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</si>
  <si>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</si>
  <si>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</si>
  <si>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</si>
  <si>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</si>
  <si>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</si>
  <si>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</si>
  <si>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</si>
  <si>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</si>
  <si>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</si>
  <si>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</si>
  <si>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</si>
  <si>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</si>
  <si>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</si>
  <si>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</si>
  <si>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</si>
  <si>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</si>
  <si>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</si>
  <si>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</si>
  <si>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</si>
  <si>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</si>
  <si>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</si>
  <si>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</si>
  <si>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</si>
  <si>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</si>
  <si>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</si>
  <si>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</si>
  <si>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</si>
  <si>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</si>
  <si>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</si>
  <si>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</si>
  <si>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</si>
  <si>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</si>
  <si>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</si>
  <si>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</si>
  <si>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</si>
  <si>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</si>
  <si>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</si>
  <si>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</si>
  <si>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</si>
  <si>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</si>
  <si>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</si>
  <si>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</si>
  <si>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</si>
  <si>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</si>
  <si>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</si>
  <si>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</si>
  <si>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</si>
  <si>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</si>
  <si>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</si>
  <si>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</si>
  <si>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</si>
  <si>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</si>
  <si>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</si>
  <si>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</si>
  <si>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</si>
  <si>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</si>
  <si>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</si>
  <si>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</si>
  <si>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</si>
  <si>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</si>
  <si>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</si>
  <si>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</si>
  <si>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</si>
  <si>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</si>
  <si>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</si>
  <si>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</si>
  <si>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</si>
  <si>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</si>
  <si>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</si>
  <si>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</si>
  <si>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</si>
  <si>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</si>
  <si>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</si>
  <si>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</si>
  <si>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</si>
  <si>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</si>
  <si>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</si>
  <si>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</si>
  <si>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</si>
  <si>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</si>
  <si>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</si>
  <si>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</si>
  <si>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</si>
  <si>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</si>
  <si>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</si>
  <si>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</si>
  <si>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</si>
  <si>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</si>
  <si>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</si>
  <si>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</si>
  <si>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</si>
  <si>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</si>
  <si>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</si>
  <si>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</si>
  <si>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</si>
  <si>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</si>
  <si>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</si>
  <si>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</si>
  <si>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</si>
  <si>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</si>
  <si>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</si>
  <si>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</si>
  <si>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</si>
  <si>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</si>
  <si>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</si>
  <si>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</si>
  <si>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</si>
  <si>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</si>
  <si>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</si>
  <si>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</si>
  <si>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</si>
  <si>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</si>
  <si>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</si>
  <si>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</si>
  <si>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</si>
  <si>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</si>
  <si>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</si>
  <si>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</si>
  <si>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</si>
  <si>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</si>
  <si>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</si>
  <si>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</si>
  <si>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</si>
  <si>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</si>
  <si>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</si>
  <si>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</si>
  <si>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</si>
  <si>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</si>
  <si>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</si>
  <si>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</si>
  <si>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</si>
  <si>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</si>
  <si>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</si>
  <si>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</si>
  <si>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</si>
  <si>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</si>
  <si>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</si>
  <si>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</si>
  <si>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</si>
  <si>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</si>
  <si>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</si>
  <si>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</si>
  <si>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</si>
  <si>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</si>
  <si>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</si>
  <si>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</si>
  <si>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</si>
  <si>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</si>
  <si>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</si>
  <si>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</si>
  <si>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</si>
  <si>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</si>
  <si>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</si>
  <si>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</si>
  <si>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</si>
  <si>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</si>
  <si>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</si>
  <si>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</si>
  <si>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</si>
  <si>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</si>
  <si>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</si>
  <si>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</si>
  <si>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</si>
  <si>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</si>
  <si>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</si>
  <si>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</si>
  <si>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</si>
  <si>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</si>
  <si>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</si>
  <si>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</si>
  <si>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</si>
  <si>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</si>
  <si>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</si>
  <si>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</si>
  <si>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</si>
  <si>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</si>
  <si>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</si>
  <si>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</si>
  <si>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</si>
  <si>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</si>
  <si>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</si>
  <si>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</si>
  <si>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</si>
  <si>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</si>
  <si>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</si>
  <si>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</si>
  <si>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</si>
  <si>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</si>
  <si>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</si>
  <si>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</si>
  <si>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</si>
  <si>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</si>
  <si>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</si>
  <si>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</si>
  <si>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</si>
  <si>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</si>
  <si>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</si>
  <si>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</si>
  <si>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</si>
  <si>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</si>
  <si>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</si>
  <si>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</si>
  <si>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</si>
  <si>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</si>
  <si>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</si>
  <si>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</si>
  <si>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</si>
  <si>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</si>
  <si>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</si>
  <si>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</si>
  <si>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</si>
  <si>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</si>
  <si>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</si>
  <si>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</si>
  <si>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</si>
  <si>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</si>
  <si>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</si>
  <si>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</si>
  <si>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</si>
  <si>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</si>
  <si>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</si>
  <si>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</si>
  <si>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</si>
  <si>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</si>
  <si>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</si>
  <si>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</si>
  <si>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</si>
  <si>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</si>
  <si>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</si>
  <si>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</si>
  <si>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</si>
  <si>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</si>
  <si>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</si>
  <si>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</si>
  <si>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</si>
  <si>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</si>
  <si>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</si>
  <si>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</si>
  <si>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</si>
  <si>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</si>
  <si>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</si>
  <si>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</si>
  <si>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</si>
  <si>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</si>
  <si>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</si>
  <si>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</si>
  <si>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</si>
  <si>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</si>
  <si>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</si>
  <si>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</si>
  <si>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</si>
  <si>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</si>
  <si>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</si>
  <si>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</si>
  <si>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</si>
  <si>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</si>
  <si>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</si>
  <si>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</si>
  <si>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</si>
  <si>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</si>
  <si>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</si>
  <si>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</si>
  <si>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</si>
  <si>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</si>
  <si>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</si>
  <si>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</si>
  <si>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</si>
  <si>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</si>
  <si>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</si>
  <si>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</si>
  <si>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</si>
  <si>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</si>
  <si>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</si>
  <si>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</si>
  <si>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</si>
  <si>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</si>
  <si>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</si>
  <si>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</si>
  <si>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</si>
  <si>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</si>
  <si>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</si>
  <si>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</si>
  <si>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</si>
  <si>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</si>
  <si>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</si>
  <si>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</si>
  <si>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</si>
  <si>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</si>
  <si>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</si>
  <si>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</si>
  <si>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</si>
  <si>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</si>
  <si>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</si>
  <si>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</si>
  <si>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</si>
  <si>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</si>
  <si>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</si>
  <si>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</si>
  <si>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</si>
  <si>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</si>
  <si>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</si>
  <si>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</si>
  <si>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</si>
  <si>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</si>
  <si>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</si>
  <si>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</si>
  <si>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</si>
  <si>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</si>
  <si>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</si>
  <si>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</si>
  <si>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</si>
  <si>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</si>
  <si>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</si>
  <si>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</si>
  <si>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</si>
  <si>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</si>
  <si>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</si>
  <si>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</si>
  <si>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</si>
  <si>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</si>
  <si>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</si>
  <si>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</si>
  <si>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</si>
  <si>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</si>
  <si>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</si>
  <si>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</si>
  <si>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</si>
  <si>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</si>
  <si>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</si>
  <si>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</si>
  <si>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</si>
  <si>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</si>
  <si>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</si>
  <si>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</si>
  <si>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</si>
  <si>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</si>
  <si>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</si>
  <si>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</si>
  <si>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</si>
  <si>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</si>
  <si>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</si>
  <si>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</si>
  <si>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</si>
  <si>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</si>
  <si>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</si>
  <si>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</si>
  <si>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</si>
  <si>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</si>
  <si>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</si>
  <si>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</si>
  <si>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</si>
  <si>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</si>
  <si>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</si>
  <si>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</si>
  <si>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</si>
  <si>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</si>
  <si>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</si>
  <si>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</si>
  <si>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</si>
  <si>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</si>
  <si>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</si>
  <si>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</si>
  <si>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</si>
  <si>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</si>
  <si>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</si>
  <si>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</si>
  <si>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</si>
  <si>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</si>
  <si>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</si>
  <si>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</si>
  <si>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</si>
  <si>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</si>
  <si>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</si>
  <si>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</si>
  <si>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</si>
  <si>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</si>
  <si>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</si>
  <si>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</si>
  <si>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</si>
  <si>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</si>
  <si>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</si>
  <si>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</si>
  <si>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</si>
  <si>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</si>
  <si>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</si>
  <si>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</si>
  <si>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</si>
  <si>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</si>
  <si>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</si>
  <si>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</si>
  <si>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</si>
  <si>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</si>
  <si>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</si>
  <si>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</si>
  <si>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</si>
  <si>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</si>
  <si>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</si>
  <si>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</si>
  <si>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</si>
  <si>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</si>
  <si>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</si>
  <si>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</si>
  <si>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</si>
  <si>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</si>
  <si>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</si>
  <si>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</si>
  <si>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</si>
  <si>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</si>
  <si>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</si>
  <si>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</si>
  <si>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</si>
  <si>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</si>
  <si>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</si>
  <si>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</si>
  <si>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</si>
  <si>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</si>
  <si>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</si>
  <si>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</si>
  <si>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</si>
  <si>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</si>
  <si>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</si>
  <si>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</si>
  <si>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</si>
  <si>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</si>
  <si>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</si>
  <si>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</si>
  <si>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</si>
  <si>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</si>
  <si>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</si>
  <si>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</si>
  <si>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</si>
  <si>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</si>
  <si>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</si>
  <si>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</si>
  <si>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</si>
  <si>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</si>
  <si>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</si>
  <si>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</si>
  <si>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</si>
  <si>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</si>
  <si>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</si>
  <si>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</si>
  <si>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</si>
  <si>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</si>
  <si>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</si>
  <si>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</si>
  <si>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</si>
  <si>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</si>
  <si>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</si>
  <si>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</si>
  <si>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</si>
  <si>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</si>
  <si>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</si>
  <si>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</si>
  <si>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</si>
  <si>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</si>
  <si>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</si>
  <si>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</si>
  <si>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</si>
  <si>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</si>
  <si>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</si>
  <si>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</si>
  <si>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</si>
  <si>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</si>
  <si>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</si>
  <si>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</si>
  <si>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</si>
  <si>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</si>
  <si>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</si>
  <si>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</si>
  <si>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</si>
  <si>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</si>
  <si>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</si>
  <si>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</si>
  <si>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</si>
  <si>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</si>
  <si>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</si>
  <si>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</si>
  <si>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</si>
  <si>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</si>
  <si>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</si>
  <si>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</si>
  <si>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</si>
  <si>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</si>
  <si>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</si>
  <si>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</si>
  <si>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</si>
  <si>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</si>
  <si>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</si>
  <si>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</si>
  <si>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</si>
  <si>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</si>
  <si>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</si>
  <si>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</si>
  <si>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</si>
  <si>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</si>
  <si>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</si>
  <si>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</si>
  <si>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</si>
  <si>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</si>
  <si>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</si>
  <si>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</si>
  <si>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</si>
  <si>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</si>
  <si>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</si>
  <si>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</si>
  <si>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</si>
  <si>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</si>
  <si>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</si>
  <si>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</si>
  <si>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</si>
  <si>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</si>
  <si>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</si>
  <si>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</si>
  <si>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</si>
  <si>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</si>
  <si>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</si>
  <si>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</si>
  <si>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</si>
  <si>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</si>
  <si>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</si>
  <si>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</si>
  <si>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</si>
  <si>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</si>
  <si>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</si>
  <si>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</si>
  <si>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</si>
  <si>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</si>
  <si>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</si>
  <si>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</si>
  <si>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</si>
  <si>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</si>
  <si>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</si>
  <si>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</si>
  <si>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</si>
  <si>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</si>
  <si>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</si>
  <si>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</si>
  <si>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</si>
  <si>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</si>
  <si>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</si>
  <si>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</si>
  <si>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</si>
  <si>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</si>
  <si>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</si>
  <si>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</si>
  <si>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</si>
  <si>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</si>
  <si>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</si>
  <si>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</si>
  <si>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</si>
  <si>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</si>
  <si>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</si>
  <si>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</si>
  <si>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</si>
  <si>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</si>
  <si>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</si>
  <si>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</si>
  <si>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</si>
  <si>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</si>
  <si>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</si>
  <si>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</si>
  <si>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</si>
  <si>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</si>
  <si>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</si>
  <si>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</si>
  <si>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</si>
  <si>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</si>
  <si>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</si>
  <si>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</si>
  <si>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</si>
  <si>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</si>
  <si>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</si>
  <si>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</si>
  <si>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</si>
  <si>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</si>
  <si>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</si>
  <si>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</si>
  <si>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</si>
  <si>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</si>
  <si>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</si>
  <si>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</si>
  <si>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</si>
  <si>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</si>
  <si>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</si>
  <si>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</si>
  <si>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</si>
  <si>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</si>
  <si>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</si>
  <si>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</si>
  <si>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</si>
  <si>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</si>
  <si>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</si>
  <si>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</si>
  <si>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</si>
  <si>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</si>
  <si>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</si>
  <si>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</si>
  <si>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</si>
  <si>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</si>
  <si>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</si>
  <si>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</si>
  <si>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</si>
  <si>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</si>
  <si>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</si>
  <si>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</si>
  <si>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</si>
  <si>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</si>
  <si>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</si>
  <si>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</si>
  <si>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</si>
  <si>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</si>
  <si>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</si>
  <si>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</si>
  <si>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</si>
  <si>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</si>
  <si>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</si>
  <si>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</si>
  <si>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</si>
  <si>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</si>
  <si>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</si>
  <si>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</si>
  <si>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</si>
  <si>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</si>
  <si>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</si>
  <si>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</si>
  <si>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</si>
  <si>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</si>
  <si>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</si>
  <si>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</si>
  <si>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</si>
  <si>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</si>
  <si>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</si>
  <si>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</si>
  <si>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</si>
  <si>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</si>
  <si>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</si>
  <si>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</si>
  <si>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</si>
  <si>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</si>
  <si>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</si>
  <si>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</si>
  <si>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</si>
  <si>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</si>
  <si>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</si>
  <si>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</si>
  <si>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</si>
  <si>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</si>
  <si>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</si>
  <si>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</si>
  <si>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</si>
  <si>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</si>
  <si>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</si>
  <si>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</si>
  <si>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</si>
  <si>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</si>
  <si>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</si>
  <si>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</si>
  <si>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</si>
  <si>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</si>
  <si>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</si>
  <si>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</si>
  <si>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</si>
  <si>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</si>
  <si>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</si>
  <si>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</si>
  <si>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</si>
  <si>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</si>
  <si>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</si>
  <si>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</si>
  <si>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</si>
  <si>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</si>
  <si>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</si>
  <si>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</si>
  <si>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</si>
  <si>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</si>
  <si>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</si>
  <si>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</si>
  <si>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</si>
  <si>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</si>
  <si>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</si>
  <si>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</si>
  <si>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</si>
  <si>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</si>
  <si>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</si>
  <si>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</si>
  <si>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</si>
  <si>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</si>
  <si>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</si>
  <si>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</si>
  <si>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</si>
  <si>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</si>
  <si>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</si>
  <si>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</si>
  <si>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</si>
  <si>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</si>
  <si>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</si>
  <si>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</si>
  <si>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</si>
  <si>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</si>
  <si>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</si>
  <si>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</si>
  <si>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</si>
  <si>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</si>
  <si>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</si>
  <si>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</si>
  <si>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</si>
  <si>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</si>
  <si>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</si>
  <si>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</si>
  <si>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</si>
  <si>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</si>
  <si>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</si>
  <si>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</si>
  <si>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</si>
  <si>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</si>
  <si>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</si>
  <si>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</si>
  <si>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</si>
  <si>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</si>
  <si>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</si>
  <si>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</si>
  <si>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</si>
  <si>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</si>
  <si>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</si>
  <si>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</si>
  <si>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</si>
  <si>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</si>
  <si>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</si>
  <si>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</si>
  <si>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</si>
  <si>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</si>
  <si>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</si>
  <si>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</si>
  <si>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</si>
  <si>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</si>
  <si>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</si>
  <si>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</si>
  <si>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</si>
  <si>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</si>
  <si>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</si>
  <si>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</si>
  <si>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</si>
  <si>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</si>
  <si>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</si>
  <si>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</si>
  <si>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</si>
  <si>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</si>
  <si>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</si>
  <si>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</si>
  <si>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</si>
  <si>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</si>
  <si>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</si>
  <si>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</si>
  <si>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</si>
  <si>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</si>
  <si>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</si>
  <si>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</si>
  <si>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</si>
  <si>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</si>
  <si>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</si>
  <si>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</si>
  <si>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</si>
  <si>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</si>
  <si>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</si>
  <si>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</si>
  <si>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</si>
  <si>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</si>
  <si>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</si>
  <si>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</si>
  <si>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</si>
  <si>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</si>
  <si>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</si>
  <si>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</si>
  <si>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</si>
  <si>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</si>
  <si>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</si>
  <si>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</si>
  <si>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</si>
  <si>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</si>
  <si>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</si>
  <si>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</si>
  <si>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</si>
  <si>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</si>
  <si>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</si>
  <si>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</si>
  <si>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</si>
  <si>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</si>
  <si>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</si>
  <si>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</si>
  <si>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</si>
  <si>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</si>
  <si>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</si>
  <si>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</si>
  <si>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</si>
  <si>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</si>
  <si>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</si>
  <si>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</si>
  <si>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</si>
  <si>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</si>
  <si>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</si>
  <si>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</si>
  <si>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</si>
  <si>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</si>
  <si>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</si>
  <si>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</si>
  <si>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</si>
  <si>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</si>
  <si>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</si>
  <si>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</si>
  <si>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</si>
  <si>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</si>
  <si>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</si>
  <si>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</si>
  <si>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</si>
  <si>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</si>
  <si>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</si>
  <si>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</si>
  <si>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</si>
  <si>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</si>
  <si>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</si>
  <si>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</si>
  <si>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</si>
  <si>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</si>
  <si>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</si>
  <si>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</si>
  <si>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</si>
  <si>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</si>
  <si>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</si>
  <si>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</si>
  <si>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</si>
  <si>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</si>
  <si>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</si>
  <si>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</si>
  <si>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</si>
  <si>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</si>
  <si>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</si>
  <si>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</si>
  <si>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</si>
  <si>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</si>
  <si>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</si>
  <si>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</si>
  <si>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</si>
  <si>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</si>
  <si>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</si>
  <si>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</si>
  <si>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</si>
  <si>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</si>
  <si>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</si>
  <si>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</si>
  <si>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</si>
  <si>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</si>
  <si>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</si>
  <si>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</si>
  <si>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</si>
  <si>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</si>
  <si>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</si>
  <si>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</si>
  <si>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</si>
  <si>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</si>
  <si>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</si>
  <si>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</si>
  <si>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</si>
  <si>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</si>
  <si>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</si>
  <si>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</si>
  <si>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</si>
  <si>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</si>
  <si>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</si>
  <si>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</si>
  <si>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</si>
  <si>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</si>
  <si>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</si>
  <si>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</si>
  <si>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</si>
  <si>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</si>
  <si>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</si>
  <si>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</si>
  <si>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</si>
  <si>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</si>
  <si>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</si>
  <si>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</si>
  <si>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</si>
  <si>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</si>
  <si>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</si>
  <si>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</si>
  <si>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</si>
  <si>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</si>
  <si>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</si>
  <si>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</si>
  <si>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</si>
  <si>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</si>
  <si>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</si>
  <si>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</si>
  <si>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</si>
  <si>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</si>
  <si>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</si>
  <si>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</si>
  <si>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</si>
  <si>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</si>
  <si>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</si>
  <si>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</si>
  <si>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</si>
  <si>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</si>
  <si>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</si>
  <si>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</si>
  <si>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</si>
  <si>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</si>
  <si>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</si>
  <si>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</si>
  <si>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</si>
  <si>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</si>
  <si>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</si>
  <si>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</si>
  <si>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</si>
  <si>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</si>
  <si>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</si>
  <si>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</si>
  <si>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</si>
  <si>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</si>
  <si>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</si>
  <si>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</si>
  <si>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</si>
  <si>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</si>
  <si>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</si>
  <si>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</si>
  <si>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</si>
  <si>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</si>
  <si>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</si>
  <si>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</si>
  <si>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</si>
  <si>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</si>
  <si>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</si>
  <si>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</si>
  <si>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</si>
  <si>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</si>
  <si>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</si>
  <si>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</si>
  <si>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</si>
  <si>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</si>
  <si>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</si>
  <si>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</si>
  <si>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</si>
  <si>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</si>
  <si>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</si>
  <si>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</si>
  <si>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</si>
  <si>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</si>
  <si>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</si>
  <si>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</si>
  <si>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</si>
  <si>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</si>
  <si>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</si>
  <si>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</si>
  <si>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</si>
  <si>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</si>
  <si>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</si>
  <si>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</si>
  <si>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</si>
  <si>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</si>
  <si>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</si>
  <si>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</si>
  <si>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</si>
  <si>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</si>
  <si>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</si>
  <si>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</si>
  <si>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</si>
  <si>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</si>
  <si>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</si>
  <si>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</si>
  <si>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</si>
  <si>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</si>
  <si>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</si>
  <si>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</si>
  <si>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</si>
  <si>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</si>
  <si>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</si>
  <si>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</si>
  <si>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</si>
  <si>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</si>
  <si>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</si>
  <si>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</si>
  <si>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</si>
  <si>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</si>
  <si>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</si>
  <si>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</si>
  <si>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</si>
  <si>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</si>
  <si>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</si>
  <si>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</si>
  <si>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</si>
  <si>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</si>
  <si>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</si>
  <si>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</si>
  <si>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</si>
  <si>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</si>
  <si>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</si>
  <si>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</si>
  <si>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</si>
  <si>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</si>
  <si>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</si>
  <si>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</si>
  <si>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</si>
  <si>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</si>
  <si>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</si>
  <si>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</si>
  <si>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</si>
  <si>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</si>
  <si>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</si>
  <si>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</si>
  <si>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</si>
  <si>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</si>
  <si>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</si>
  <si>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</si>
  <si>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</si>
  <si>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</si>
  <si>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</si>
  <si>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</si>
  <si>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</si>
  <si>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</si>
  <si>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</si>
  <si>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</si>
  <si>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</si>
  <si>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</si>
  <si>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</si>
  <si>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</si>
  <si>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</si>
  <si>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</si>
  <si>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</si>
  <si>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</si>
  <si>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</si>
  <si>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</si>
  <si>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</si>
  <si>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</si>
  <si>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</si>
  <si>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</si>
  <si>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</si>
  <si>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</si>
  <si>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</si>
  <si>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</si>
  <si>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</si>
  <si>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</si>
  <si>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</si>
  <si>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</si>
  <si>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</si>
  <si>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</si>
  <si>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</si>
  <si>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</si>
  <si>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</si>
  <si>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</si>
  <si>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</si>
  <si>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</si>
  <si>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</si>
  <si>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</si>
  <si>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</si>
  <si>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</si>
  <si>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</si>
  <si>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</si>
  <si>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</si>
  <si>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</si>
  <si>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</si>
  <si>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</si>
  <si>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</si>
  <si>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</si>
  <si>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</si>
  <si>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</si>
  <si>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</si>
  <si>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</si>
  <si>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</si>
  <si>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</si>
  <si>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</si>
  <si>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</si>
  <si>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</si>
  <si>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</si>
  <si>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</si>
  <si>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</si>
  <si>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</si>
  <si>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</si>
  <si>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</si>
  <si>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</si>
  <si>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</si>
  <si>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</si>
  <si>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</si>
  <si>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</si>
  <si>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</si>
  <si>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</si>
  <si>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</si>
  <si>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</si>
  <si>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</si>
  <si>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</si>
  <si>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</si>
  <si>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</si>
  <si>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</si>
  <si>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</si>
  <si>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</si>
  <si>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</si>
  <si>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</si>
  <si>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</si>
  <si>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</si>
  <si>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</si>
  <si>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</si>
  <si>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</si>
  <si>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</si>
  <si>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</si>
  <si>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</si>
  <si>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</si>
  <si>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</si>
  <si>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</si>
  <si>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</si>
  <si>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</si>
  <si>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</si>
  <si>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</si>
  <si>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</si>
  <si>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</si>
  <si>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</si>
  <si>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</si>
  <si>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</si>
  <si>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</si>
  <si>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</si>
  <si>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</si>
  <si>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</si>
  <si>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</si>
  <si>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</si>
  <si>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</si>
  <si>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</si>
  <si>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</si>
  <si>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</si>
  <si>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</si>
  <si>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</si>
  <si>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</si>
  <si>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</si>
  <si>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</si>
  <si>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</si>
  <si>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</si>
  <si>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</si>
  <si>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</si>
  <si>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</si>
  <si>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</si>
  <si>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</si>
  <si>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</si>
  <si>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</si>
  <si>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</si>
  <si>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</si>
  <si>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</si>
  <si>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</si>
  <si>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</si>
  <si>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</si>
  <si>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</si>
  <si>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</si>
  <si>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</si>
  <si>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</si>
  <si>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</si>
  <si>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</si>
  <si>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</si>
  <si>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</si>
  <si>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</si>
  <si>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</si>
  <si>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</si>
  <si>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</si>
  <si>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</si>
  <si>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</si>
  <si>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</si>
  <si>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</si>
  <si>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</si>
  <si>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</si>
  <si>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</si>
  <si>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</si>
  <si>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</si>
  <si>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</si>
  <si>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</si>
  <si>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</si>
  <si>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</si>
  <si>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</si>
  <si>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</si>
  <si>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</si>
  <si>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</si>
  <si>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</si>
  <si>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</si>
  <si>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</si>
  <si>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</si>
  <si>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</si>
  <si>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</si>
  <si>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</si>
  <si>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</si>
  <si>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</si>
  <si>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</si>
  <si>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</si>
  <si>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</si>
  <si>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</si>
  <si>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</si>
  <si>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</si>
  <si>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</si>
  <si>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</si>
  <si>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</si>
  <si>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</si>
  <si>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</si>
  <si>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</si>
  <si>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</si>
  <si>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</si>
  <si>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</si>
  <si>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</si>
  <si>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</si>
  <si>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</si>
  <si>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</si>
  <si>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</si>
  <si>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</si>
  <si>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</si>
  <si>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</si>
  <si>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</si>
  <si>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</si>
  <si>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</si>
  <si>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</si>
  <si>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</si>
  <si>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</si>
  <si>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</si>
  <si>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</si>
  <si>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</si>
  <si>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</si>
  <si>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</si>
  <si>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</si>
  <si>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</si>
  <si>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</si>
  <si>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</si>
  <si>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</si>
  <si>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</si>
  <si>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</si>
  <si>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</si>
  <si>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</si>
  <si>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</si>
  <si>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</si>
  <si>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</si>
  <si>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</si>
  <si>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</si>
  <si>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</si>
  <si>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</si>
  <si>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</si>
  <si>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</si>
  <si>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</si>
  <si>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</si>
  <si>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</si>
  <si>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</si>
  <si>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</si>
  <si>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</si>
  <si>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</si>
  <si>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</si>
  <si>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</si>
  <si>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</si>
  <si>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</si>
  <si>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</si>
  <si>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</si>
  <si>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</si>
  <si>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</si>
  <si>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</si>
  <si>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</si>
  <si>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</si>
  <si>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</si>
  <si>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</si>
  <si>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</si>
  <si>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</si>
  <si>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</si>
  <si>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</si>
  <si>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</si>
  <si>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</si>
  <si>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</si>
  <si>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</si>
  <si>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</si>
  <si>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</si>
  <si>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</si>
  <si>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</si>
  <si>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</si>
  <si>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</si>
  <si>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</si>
  <si>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</si>
  <si>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</si>
  <si>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</si>
  <si>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</si>
  <si>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</si>
  <si>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</si>
  <si>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</si>
  <si>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</si>
  <si>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</si>
  <si>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</si>
  <si>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</si>
  <si>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</si>
  <si>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</si>
  <si>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</si>
  <si>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</si>
  <si>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</si>
  <si>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</si>
  <si>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</si>
  <si>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</si>
  <si>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</si>
  <si>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</si>
  <si>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</si>
  <si>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</si>
  <si>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</si>
  <si>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</si>
  <si>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</si>
  <si>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</si>
  <si>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</si>
  <si>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</si>
  <si>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</si>
  <si>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</si>
  <si>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</si>
  <si>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</si>
  <si>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</si>
  <si>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</si>
  <si>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</si>
  <si>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</si>
  <si>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</si>
  <si>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</si>
  <si>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</si>
  <si>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</si>
  <si>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</si>
  <si>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</si>
  <si>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</si>
  <si>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</si>
  <si>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</si>
  <si>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</si>
  <si>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</si>
  <si>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</si>
  <si>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</si>
  <si>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</si>
  <si>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</si>
  <si>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</si>
  <si>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</si>
  <si>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</si>
  <si>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</si>
  <si>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</si>
  <si>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</si>
  <si>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</si>
  <si>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</si>
  <si>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</si>
  <si>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</si>
  <si>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</si>
  <si>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</si>
  <si>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</si>
  <si>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</si>
  <si>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</si>
  <si>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</si>
  <si>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</si>
  <si>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</si>
  <si>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</si>
  <si>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</si>
  <si>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</si>
  <si>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</si>
  <si>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</si>
  <si>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</si>
  <si>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</si>
  <si>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</si>
  <si>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</si>
  <si>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</si>
  <si>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</si>
  <si>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</si>
  <si>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</si>
  <si>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</si>
  <si>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</si>
  <si>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</si>
  <si>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</si>
  <si>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</si>
  <si>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</si>
  <si>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</si>
  <si>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</si>
  <si>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</si>
  <si>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</si>
  <si>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</si>
  <si>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</si>
  <si>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</si>
  <si>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</si>
  <si>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</si>
  <si>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</si>
  <si>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</si>
  <si>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</si>
  <si>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</si>
  <si>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</si>
  <si>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</si>
  <si>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</si>
  <si>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</si>
  <si>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</si>
  <si>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</si>
  <si>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</si>
  <si>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</si>
  <si>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</si>
  <si>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</si>
  <si>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</si>
  <si>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</si>
  <si>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</si>
  <si>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</si>
  <si>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</si>
  <si>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</si>
  <si>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</si>
  <si>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</si>
  <si>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</si>
  <si>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</si>
  <si>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</si>
  <si>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</si>
  <si>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</si>
  <si>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</si>
  <si>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</si>
  <si>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</si>
  <si>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</si>
  <si>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</si>
  <si>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</si>
  <si>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</si>
  <si>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</si>
  <si>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</si>
  <si>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</si>
  <si>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</si>
  <si>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</si>
  <si>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</si>
  <si>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</si>
  <si>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</si>
  <si>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</si>
  <si>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</si>
  <si>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</si>
  <si>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</si>
  <si>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</si>
  <si>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</si>
  <si>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</si>
  <si>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</si>
  <si>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</si>
  <si>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</si>
  <si>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</si>
  <si>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</si>
  <si>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</si>
  <si>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</si>
  <si>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</si>
  <si>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</si>
  <si>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</si>
  <si>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</si>
  <si>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</si>
  <si>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</si>
  <si>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</si>
  <si>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</si>
  <si>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</si>
  <si>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</si>
  <si>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</si>
  <si>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</si>
  <si>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</si>
  <si>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</si>
  <si>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</si>
  <si>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</si>
  <si>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</si>
  <si>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</si>
  <si>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</si>
  <si>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</si>
  <si>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</si>
  <si>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</si>
  <si>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</si>
  <si>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</si>
  <si>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</si>
  <si>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</si>
  <si>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</si>
  <si>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</si>
  <si>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</si>
  <si>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</si>
  <si>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</si>
  <si>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</si>
  <si>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</si>
  <si>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</si>
  <si>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</si>
  <si>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</si>
  <si>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</si>
  <si>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</si>
  <si>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</si>
  <si>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</si>
  <si>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</si>
  <si>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</si>
  <si>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</si>
  <si>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</si>
  <si>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</si>
  <si>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</si>
  <si>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</si>
  <si>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</si>
  <si>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</si>
  <si>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</si>
  <si>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</si>
  <si>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</si>
  <si>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</si>
  <si>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</si>
  <si>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</si>
  <si>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</si>
  <si>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</si>
  <si>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</si>
  <si>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</si>
  <si>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</si>
  <si>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</si>
  <si>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</si>
  <si>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</si>
  <si>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</si>
  <si>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</si>
  <si>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</si>
  <si>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</si>
  <si>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</si>
  <si>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</si>
  <si>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</si>
  <si>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</si>
  <si>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</si>
  <si>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</si>
  <si>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</si>
  <si>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</si>
  <si>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</si>
  <si>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</si>
  <si>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</si>
  <si>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</si>
  <si>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</si>
  <si>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</si>
  <si>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</si>
  <si>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</si>
  <si>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</si>
  <si>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</si>
  <si>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</si>
  <si>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</si>
  <si>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</si>
  <si>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</si>
  <si>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</si>
  <si>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</si>
  <si>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</si>
  <si>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</si>
  <si>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</si>
  <si>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</si>
  <si>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</si>
  <si>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</si>
  <si>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</si>
  <si>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</si>
  <si>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</si>
  <si>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</si>
  <si>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</si>
  <si>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</si>
  <si>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</si>
  <si>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</si>
  <si>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</si>
  <si>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</si>
  <si>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</si>
  <si>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</si>
  <si>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</si>
  <si>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</si>
  <si>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</si>
  <si>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</si>
  <si>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</si>
  <si>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</si>
  <si>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</si>
  <si>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</si>
  <si>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</si>
  <si>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</si>
  <si>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</si>
  <si>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</si>
  <si>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</si>
  <si>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</si>
  <si>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</si>
  <si>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</si>
  <si>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</si>
  <si>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</si>
  <si>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</si>
  <si>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</si>
  <si>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</si>
  <si>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</si>
  <si>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</si>
  <si>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</si>
  <si>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</si>
  <si>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</si>
  <si>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</si>
  <si>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</si>
  <si>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</si>
  <si>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</si>
  <si>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</si>
  <si>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</si>
  <si>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</si>
  <si>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</si>
  <si>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</si>
  <si>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</si>
  <si>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</si>
  <si>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</si>
  <si>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</si>
  <si>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</si>
  <si>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</si>
  <si>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</si>
  <si>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</si>
  <si>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</si>
  <si>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</si>
  <si>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</si>
  <si>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</si>
  <si>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</si>
  <si>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</si>
  <si>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</si>
  <si>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</si>
  <si>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</si>
  <si>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</si>
  <si>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</si>
  <si>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</si>
  <si>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</si>
  <si>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</si>
  <si>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</si>
  <si>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</si>
  <si>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</si>
  <si>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</si>
  <si>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</si>
  <si>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</si>
  <si>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</si>
  <si>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</si>
  <si>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</si>
  <si>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</si>
  <si>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</si>
  <si>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</si>
  <si>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</si>
  <si>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</si>
  <si>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</si>
  <si>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</si>
  <si>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</si>
  <si>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</si>
  <si>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</si>
  <si>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</si>
  <si>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</si>
  <si>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</si>
  <si>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</si>
  <si>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</si>
  <si>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</si>
  <si>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</si>
  <si>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</si>
  <si>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</si>
  <si>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</si>
  <si>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</si>
  <si>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</si>
  <si>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</si>
  <si>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</si>
  <si>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</si>
  <si>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</si>
  <si>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</si>
  <si>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</si>
  <si>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</si>
  <si>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</si>
  <si>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</si>
  <si>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</si>
  <si>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</si>
  <si>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</si>
  <si>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</si>
  <si>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</si>
  <si>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</si>
  <si>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</si>
  <si>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</si>
  <si>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</si>
  <si>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</si>
  <si>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</si>
  <si>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</si>
  <si>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</si>
  <si>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</si>
  <si>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</si>
  <si>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</si>
  <si>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</si>
  <si>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</si>
  <si>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</si>
  <si>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</si>
  <si>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</si>
  <si>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</si>
  <si>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</si>
  <si>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</si>
  <si>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</si>
  <si>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</si>
  <si>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</si>
  <si>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</si>
  <si>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</si>
  <si>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</si>
  <si>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</si>
  <si>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</si>
  <si>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</si>
  <si>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</si>
  <si>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</si>
  <si>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</si>
  <si>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</si>
  <si>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</si>
  <si>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</si>
  <si>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</si>
  <si>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</si>
  <si>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</si>
  <si>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</si>
  <si>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</si>
  <si>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</si>
  <si>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</si>
  <si>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</si>
  <si>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</si>
  <si>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</si>
  <si>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</si>
  <si>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</si>
  <si>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</si>
  <si>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</si>
  <si>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</si>
  <si>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</si>
  <si>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</si>
  <si>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</si>
  <si>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</si>
  <si>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</si>
  <si>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</si>
  <si>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</si>
  <si>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</si>
  <si>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</si>
  <si>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</si>
  <si>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</si>
  <si>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</si>
  <si>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</si>
  <si>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</si>
  <si>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</si>
  <si>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</si>
  <si>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</si>
  <si>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</si>
  <si>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</si>
  <si>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</si>
  <si>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</si>
  <si>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</si>
  <si>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</si>
  <si>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</si>
  <si>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</si>
  <si>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</si>
  <si>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</si>
  <si>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</si>
  <si>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</si>
  <si>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</si>
  <si>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</si>
  <si>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</si>
  <si>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</si>
  <si>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</si>
  <si>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</si>
  <si>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</si>
  <si>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</si>
  <si>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</si>
  <si>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</si>
  <si>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</si>
  <si>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</si>
  <si>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</si>
  <si>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</si>
  <si>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</si>
  <si>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</si>
  <si>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</si>
  <si>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</si>
  <si>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</si>
  <si>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</si>
  <si>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</si>
  <si>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</si>
  <si>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</si>
  <si>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</si>
  <si>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</si>
  <si>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</si>
  <si>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</si>
  <si>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</si>
  <si>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</si>
  <si>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</si>
  <si>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</si>
  <si>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</si>
  <si>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</si>
  <si>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</si>
  <si>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</si>
  <si>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</si>
  <si>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</si>
  <si>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</si>
  <si>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</si>
  <si>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</si>
  <si>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</si>
  <si>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</si>
  <si>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</si>
  <si>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</si>
  <si>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</si>
  <si>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</si>
  <si>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</si>
  <si>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</si>
  <si>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</si>
  <si>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</si>
  <si>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</si>
  <si>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</si>
  <si>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</si>
  <si>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</si>
  <si>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</si>
  <si>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</si>
  <si>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</si>
  <si>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</si>
  <si>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</si>
  <si>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</si>
  <si>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</si>
  <si>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</si>
  <si>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</si>
  <si>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</si>
  <si>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</si>
  <si>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</si>
  <si>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</si>
  <si>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</si>
  <si>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</si>
  <si>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</si>
  <si>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</si>
  <si>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</si>
  <si>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</si>
  <si>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</si>
  <si>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</si>
  <si>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</si>
  <si>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</si>
  <si>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</si>
  <si>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</si>
  <si>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</si>
  <si>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</si>
  <si>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</si>
  <si>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</si>
  <si>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</si>
  <si>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</si>
  <si>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</si>
  <si>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</si>
  <si>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</si>
  <si>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</si>
  <si>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</si>
  <si>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</si>
  <si>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</si>
  <si>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</si>
  <si>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</si>
  <si>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</si>
  <si>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</si>
  <si>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</si>
  <si>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</si>
  <si>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</si>
  <si>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</si>
  <si>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</si>
  <si>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</si>
  <si>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</si>
  <si>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</si>
  <si>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</si>
  <si>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</si>
  <si>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</si>
  <si>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</si>
  <si>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</si>
  <si>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</si>
  <si>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</si>
  <si>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</si>
  <si>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</si>
  <si>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</si>
  <si>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</si>
  <si>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</si>
  <si>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</si>
  <si>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</si>
  <si>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</si>
  <si>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</si>
  <si>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</si>
  <si>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</si>
  <si>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</si>
  <si>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</si>
  <si>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</si>
  <si>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</si>
  <si>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</si>
  <si>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</si>
  <si>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</si>
  <si>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</si>
  <si>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</si>
  <si>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</si>
  <si>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</si>
  <si>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</si>
  <si>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</si>
  <si>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</si>
  <si>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</si>
  <si>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</si>
  <si>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</si>
  <si>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</si>
  <si>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</si>
  <si>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</si>
  <si>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</si>
  <si>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</si>
  <si>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</si>
  <si>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</si>
  <si>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</si>
  <si>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</si>
  <si>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</si>
  <si>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</si>
  <si>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</si>
  <si>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</si>
  <si>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</si>
  <si>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</si>
  <si>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</si>
  <si>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</si>
  <si>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</si>
  <si>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</si>
  <si>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</si>
  <si>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</si>
  <si>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</si>
  <si>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</si>
  <si>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</si>
  <si>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</si>
  <si>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</si>
  <si>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</si>
  <si>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</si>
  <si>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</si>
  <si>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</si>
  <si>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</si>
  <si>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</si>
  <si>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</si>
  <si>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</si>
  <si>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</si>
  <si>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</si>
  <si>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</si>
  <si>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</si>
  <si>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</si>
  <si>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</si>
  <si>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</si>
  <si>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</si>
  <si>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</si>
  <si>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</si>
  <si>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</si>
  <si>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</si>
  <si>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</si>
  <si>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</si>
  <si>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</si>
  <si>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</si>
  <si>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</si>
  <si>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</si>
  <si>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</si>
  <si>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</si>
  <si>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</si>
  <si>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</si>
  <si>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</si>
  <si>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</si>
  <si>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</si>
  <si>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</si>
  <si>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</si>
  <si>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</si>
  <si>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</si>
  <si>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</si>
  <si>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</si>
  <si>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</si>
  <si>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</si>
  <si>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</si>
  <si>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</si>
  <si>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</si>
  <si>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</si>
  <si>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</si>
  <si>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</si>
  <si>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</si>
  <si>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</si>
  <si>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</si>
  <si>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</si>
  <si>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</si>
  <si>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</si>
  <si>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</si>
  <si>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</si>
  <si>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</si>
  <si>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</si>
  <si>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</si>
  <si>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</si>
  <si>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</si>
  <si>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</si>
  <si>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</si>
  <si>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</si>
  <si>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</si>
  <si>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</si>
  <si>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</si>
  <si>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</si>
  <si>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</si>
  <si>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</si>
  <si>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</si>
  <si>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</si>
  <si>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</si>
  <si>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</si>
  <si>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</si>
  <si>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</si>
  <si>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</si>
  <si>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</si>
  <si>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</si>
  <si>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</si>
  <si>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</si>
  <si>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</si>
  <si>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</si>
  <si>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</si>
  <si>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</si>
  <si>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</si>
  <si>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</si>
  <si>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</si>
  <si>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</si>
  <si>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</si>
  <si>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</si>
  <si>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</si>
  <si>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</si>
  <si>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</si>
  <si>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</si>
  <si>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</si>
  <si>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</si>
  <si>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</si>
  <si>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</si>
  <si>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</si>
  <si>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</si>
  <si>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</si>
  <si>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</si>
  <si>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</si>
  <si>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</si>
  <si>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</si>
  <si>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</si>
  <si>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</si>
  <si>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</si>
  <si>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</si>
  <si>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</si>
  <si>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</si>
  <si>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</si>
  <si>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</si>
  <si>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</si>
  <si>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</si>
  <si>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</si>
  <si>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</si>
  <si>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</si>
  <si>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</si>
  <si>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</si>
  <si>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</si>
  <si>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</si>
  <si>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</si>
  <si>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</si>
  <si>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</si>
  <si>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</si>
  <si>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</si>
  <si>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</si>
  <si>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</si>
  <si>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</si>
  <si>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</si>
  <si>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</si>
  <si>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</si>
  <si>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</si>
  <si>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</si>
  <si>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</si>
  <si>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</si>
  <si>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</si>
  <si>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</si>
  <si>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</si>
  <si>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</si>
  <si>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</si>
  <si>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</si>
  <si>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</si>
  <si>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</si>
  <si>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</si>
  <si>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</si>
  <si>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</si>
  <si>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</si>
  <si>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</si>
  <si>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</si>
  <si>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</si>
  <si>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</si>
  <si>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</si>
  <si>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</si>
  <si>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</si>
  <si>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</si>
  <si>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</si>
  <si>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</si>
  <si>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</si>
  <si>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</si>
  <si>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</si>
  <si>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</si>
  <si>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</si>
  <si>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</si>
  <si>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</si>
  <si>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</si>
  <si>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</si>
  <si>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</si>
  <si>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</si>
  <si>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</si>
  <si>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</si>
  <si>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</si>
  <si>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</si>
  <si>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</si>
  <si>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</si>
  <si>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</si>
  <si>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</si>
  <si>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</si>
  <si>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</si>
  <si>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</si>
  <si>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</si>
  <si>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</si>
  <si>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</si>
  <si>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</si>
  <si>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</si>
  <si>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</si>
  <si>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</si>
  <si>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</si>
  <si>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</si>
  <si>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</si>
  <si>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</si>
  <si>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</si>
  <si>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</si>
  <si>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</si>
  <si>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</si>
  <si>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</si>
  <si>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</si>
  <si>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</si>
  <si>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</si>
  <si>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</si>
  <si>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</si>
  <si>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</si>
  <si>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</si>
  <si>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</si>
  <si>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</si>
  <si>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</si>
  <si>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</si>
  <si>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</si>
  <si>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</si>
  <si>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</si>
  <si>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</si>
  <si>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</si>
  <si>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</si>
  <si>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</si>
  <si>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</si>
  <si>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</si>
  <si>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</si>
  <si>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</si>
  <si>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</si>
  <si>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</si>
  <si>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</si>
  <si>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</si>
  <si>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</si>
  <si>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</si>
  <si>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</si>
  <si>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</si>
  <si>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</si>
  <si>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</si>
  <si>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</si>
  <si>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</si>
  <si>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</si>
  <si>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</si>
  <si>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</si>
  <si>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</si>
  <si>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</si>
  <si>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</si>
  <si>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</si>
  <si>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</si>
  <si>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</si>
  <si>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</si>
  <si>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</si>
  <si>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</si>
  <si>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</si>
  <si>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</si>
  <si>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</si>
  <si>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</si>
  <si>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</si>
  <si>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</si>
  <si>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</si>
  <si>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</si>
  <si>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</si>
  <si>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</si>
  <si>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</si>
  <si>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</si>
  <si>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</si>
  <si>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</si>
  <si>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</si>
  <si>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</si>
  <si>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</si>
  <si>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</si>
  <si>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</si>
  <si>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</si>
  <si>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</si>
  <si>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</si>
  <si>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</si>
  <si>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</si>
  <si>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</si>
  <si>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</si>
  <si>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</si>
  <si>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</si>
  <si>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</si>
  <si>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</si>
  <si>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</si>
  <si>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</si>
  <si>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</si>
  <si>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</si>
  <si>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</si>
  <si>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</si>
  <si>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</si>
  <si>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</si>
  <si>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</si>
  <si>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</si>
  <si>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</si>
  <si>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</si>
  <si>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</si>
  <si>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</si>
  <si>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</si>
  <si>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</si>
  <si>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</si>
  <si>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</si>
  <si>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</si>
  <si>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</si>
  <si>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</si>
  <si>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</si>
  <si>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</si>
  <si>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</si>
  <si>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</si>
  <si>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</si>
  <si>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</si>
  <si>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</si>
  <si>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</si>
  <si>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</si>
  <si>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</si>
  <si>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</si>
  <si>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</si>
  <si>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</si>
  <si>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</si>
  <si>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</si>
  <si>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</si>
  <si>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</si>
  <si>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</si>
  <si>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</si>
  <si>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</si>
  <si>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</si>
  <si>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</si>
  <si>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</si>
  <si>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</si>
  <si>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</si>
  <si>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</si>
  <si>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</si>
  <si>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</si>
  <si>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</si>
  <si>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</si>
  <si>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</si>
  <si>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</si>
  <si>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</si>
  <si>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</si>
  <si>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</si>
  <si>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</si>
  <si>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</si>
  <si>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</si>
  <si>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</si>
  <si>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</si>
  <si>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</si>
  <si>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</si>
  <si>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</si>
  <si>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</si>
  <si>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</si>
  <si>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</si>
  <si>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</si>
  <si>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</si>
  <si>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</si>
  <si>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</si>
  <si>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</si>
  <si>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</si>
  <si>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</si>
  <si>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</si>
  <si>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</si>
  <si>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</si>
  <si>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</si>
  <si>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</si>
  <si>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</si>
  <si>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</si>
  <si>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</si>
  <si>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</si>
  <si>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</si>
  <si>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</si>
  <si>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</si>
  <si>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</si>
  <si>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</si>
  <si>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</si>
  <si>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</si>
  <si>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</si>
  <si>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</si>
  <si>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</si>
  <si>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</si>
  <si>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</si>
  <si>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</si>
  <si>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</si>
  <si>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</si>
  <si>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</si>
  <si>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</si>
  <si>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</si>
  <si>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</si>
  <si>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</si>
  <si>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</si>
  <si>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</si>
  <si>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</si>
  <si>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</si>
  <si>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</si>
  <si>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</si>
  <si>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</si>
  <si>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</si>
  <si>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</si>
  <si>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</si>
  <si>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</si>
  <si>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</si>
  <si>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</si>
  <si>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</si>
  <si>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</si>
  <si>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</si>
  <si>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</si>
  <si>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</si>
  <si>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</si>
  <si>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</si>
  <si>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</si>
  <si>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</si>
  <si>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</si>
  <si>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</si>
  <si>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</si>
  <si>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</si>
  <si>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</si>
  <si>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</si>
  <si>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</si>
  <si>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</si>
  <si>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</si>
  <si>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</si>
  <si>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</si>
  <si>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</si>
  <si>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</si>
  <si>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</si>
  <si>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</si>
  <si>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</si>
  <si>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</si>
  <si>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</si>
  <si>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</si>
  <si>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</si>
  <si>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</si>
  <si>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</si>
  <si>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</si>
  <si>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</si>
  <si>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</si>
  <si>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</si>
  <si>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</si>
  <si>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</si>
  <si>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</si>
  <si>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</si>
  <si>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</si>
  <si>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</si>
  <si>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</si>
  <si>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</si>
  <si>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</si>
  <si>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</si>
  <si>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</si>
  <si>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</si>
  <si>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</si>
  <si>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</si>
  <si>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</si>
  <si>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</si>
  <si>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</si>
  <si>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</si>
  <si>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</si>
  <si>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</si>
  <si>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</si>
  <si>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</si>
  <si>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</si>
  <si>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</si>
  <si>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</si>
  <si>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</si>
  <si>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</si>
  <si>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</si>
  <si>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</si>
  <si>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</si>
  <si>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</si>
  <si>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</si>
  <si>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</si>
  <si>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</si>
  <si>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</si>
  <si>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</si>
  <si>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</si>
  <si>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</si>
  <si>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</si>
  <si>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</si>
  <si>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</si>
  <si>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</si>
  <si>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</si>
  <si>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</si>
  <si>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</si>
  <si>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</si>
  <si>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</si>
  <si>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</si>
  <si>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</si>
  <si>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</si>
  <si>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</si>
  <si>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</si>
  <si>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</si>
  <si>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</si>
  <si>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</si>
  <si>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</si>
  <si>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</si>
  <si>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</si>
  <si>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</si>
  <si>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</si>
  <si>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</si>
  <si>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</si>
  <si>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</si>
  <si>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</si>
  <si>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</si>
  <si>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</si>
  <si>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</si>
  <si>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</si>
  <si>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</si>
  <si>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</si>
  <si>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</si>
  <si>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</si>
  <si>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</si>
  <si>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</si>
  <si>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</si>
  <si>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</si>
  <si>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</si>
  <si>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</si>
  <si>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</si>
  <si>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</si>
  <si>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</si>
  <si>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</si>
  <si>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</si>
  <si>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</si>
  <si>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</si>
  <si>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</si>
  <si>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</si>
  <si>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</si>
  <si>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</si>
  <si>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</si>
  <si>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</si>
  <si>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</si>
  <si>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</si>
  <si>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</si>
  <si>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</si>
  <si>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</si>
  <si>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</si>
  <si>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</si>
  <si>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</si>
  <si>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</si>
  <si>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</si>
  <si>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</si>
  <si>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</si>
  <si>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</si>
  <si>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</si>
  <si>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</si>
  <si>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</si>
  <si>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</si>
  <si>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</si>
  <si>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</si>
  <si>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</si>
  <si>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</si>
  <si>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</si>
  <si>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</si>
  <si>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</si>
  <si>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</si>
  <si>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</si>
  <si>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</si>
  <si>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</si>
  <si>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</si>
  <si>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</si>
  <si>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</si>
  <si>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</si>
  <si>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</si>
  <si>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</si>
  <si>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</si>
  <si>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</si>
  <si>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</si>
  <si>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</si>
  <si>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</si>
  <si>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</si>
  <si>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</si>
  <si>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</si>
  <si>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</si>
  <si>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</si>
  <si>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</si>
  <si>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</si>
  <si>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</si>
  <si>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</si>
  <si>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</si>
  <si>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</si>
  <si>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</si>
  <si>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</si>
  <si>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</si>
  <si>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</si>
  <si>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</si>
  <si>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</si>
  <si>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</si>
  <si>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</si>
  <si>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</si>
  <si>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</si>
  <si>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</si>
  <si>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</si>
  <si>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</si>
  <si>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</si>
  <si>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</si>
  <si>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</si>
  <si>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</si>
  <si>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</si>
  <si>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</si>
  <si>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</si>
  <si>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</si>
  <si>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</si>
  <si>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</si>
  <si>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</si>
  <si>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</si>
  <si>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</si>
  <si>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</si>
  <si>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</si>
  <si>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</si>
  <si>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</si>
  <si>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</si>
  <si>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</si>
  <si>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</si>
  <si>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</si>
  <si>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</si>
  <si>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</si>
  <si>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</si>
  <si>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</si>
  <si>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</si>
  <si>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</si>
  <si>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</si>
  <si>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</si>
  <si>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</si>
  <si>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</si>
  <si>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</si>
  <si>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</si>
  <si>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</si>
  <si>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</si>
  <si>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</si>
  <si>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</si>
  <si>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</si>
  <si>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</si>
  <si>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</si>
  <si>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</si>
  <si>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</si>
  <si>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</si>
  <si>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</si>
  <si>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</si>
  <si>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</si>
  <si>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</si>
  <si>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</si>
  <si>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</si>
  <si>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</si>
  <si>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</si>
  <si>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</si>
  <si>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</si>
  <si>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</si>
  <si>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</si>
  <si>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</si>
  <si>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</si>
  <si>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</si>
  <si>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</si>
  <si>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</si>
  <si>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</si>
  <si>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</si>
  <si>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</si>
  <si>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</si>
  <si>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</si>
  <si>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</si>
  <si>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</si>
  <si>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</si>
  <si>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</si>
  <si>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</si>
  <si>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</si>
  <si>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</si>
  <si>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</si>
  <si>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</si>
  <si>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</si>
  <si>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</si>
  <si>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</si>
  <si>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</si>
  <si>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</si>
  <si>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</si>
  <si>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</si>
  <si>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</si>
  <si>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</si>
  <si>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</si>
  <si>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</si>
  <si>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</si>
  <si>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</si>
  <si>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</si>
  <si>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</si>
  <si>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</si>
  <si>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</si>
  <si>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</si>
  <si>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</si>
  <si>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</si>
  <si>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</si>
  <si>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</si>
  <si>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</si>
  <si>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</si>
  <si>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</si>
  <si>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</si>
  <si>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</si>
  <si>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</si>
  <si>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</si>
  <si>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</si>
  <si>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</si>
  <si>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</si>
  <si>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</si>
  <si>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</si>
  <si>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</si>
  <si>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</si>
  <si>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</si>
  <si>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</si>
  <si>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</si>
  <si>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</si>
  <si>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</si>
  <si>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</si>
  <si>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</si>
  <si>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</si>
  <si>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</si>
  <si>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</si>
  <si>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</si>
  <si>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</si>
  <si>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</si>
  <si>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</si>
  <si>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</si>
  <si>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</si>
  <si>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</si>
  <si>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</si>
  <si>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</si>
  <si>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</si>
  <si>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</si>
  <si>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</si>
  <si>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</si>
  <si>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</si>
  <si>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</si>
  <si>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</si>
  <si>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</si>
  <si>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</si>
  <si>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</si>
  <si>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</si>
  <si>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</si>
  <si>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</si>
  <si>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</si>
  <si>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</si>
  <si>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</si>
  <si>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</si>
  <si>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</si>
  <si>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</si>
  <si>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</si>
  <si>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</si>
  <si>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</si>
  <si>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</si>
  <si>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</si>
  <si>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</si>
  <si>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</si>
  <si>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</si>
  <si>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</si>
  <si>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</si>
  <si>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</si>
  <si>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</si>
  <si>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</si>
  <si>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</si>
  <si>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</si>
  <si>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</si>
  <si>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</si>
  <si>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</si>
  <si>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</si>
  <si>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</si>
  <si>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</si>
  <si>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</si>
  <si>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</si>
  <si>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</si>
  <si>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</si>
  <si>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</si>
  <si>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</si>
  <si>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</si>
  <si>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</si>
  <si>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</si>
  <si>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</si>
  <si>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</si>
  <si>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</si>
  <si>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</si>
  <si>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</si>
  <si>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</si>
  <si>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</si>
  <si>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</si>
  <si>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</si>
  <si>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</si>
  <si>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</si>
  <si>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</si>
  <si>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</si>
  <si>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</si>
  <si>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</si>
  <si>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</si>
  <si>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</si>
  <si>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</si>
  <si>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</si>
  <si>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</si>
  <si>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</si>
  <si>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</si>
  <si>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</si>
  <si>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</si>
  <si>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</si>
  <si>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</si>
  <si>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</si>
  <si>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</si>
  <si>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</si>
  <si>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</si>
  <si>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</si>
  <si>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</si>
  <si>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</si>
  <si>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</si>
  <si>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</si>
  <si>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</si>
  <si>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</si>
  <si>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</si>
  <si>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</si>
  <si>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</si>
  <si>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</si>
  <si>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</si>
  <si>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</si>
  <si>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</si>
  <si>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</si>
  <si>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</si>
  <si>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</si>
  <si>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</si>
  <si>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</si>
  <si>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</si>
  <si>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</si>
  <si>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</si>
  <si>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</si>
  <si>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</si>
  <si>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</si>
  <si>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</si>
  <si>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</si>
  <si>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</si>
  <si>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</si>
  <si>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</si>
  <si>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</si>
  <si>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</si>
  <si>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</si>
  <si>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</si>
  <si>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</si>
  <si>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</si>
  <si>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</si>
  <si>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</si>
  <si>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</si>
  <si>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</si>
  <si>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</si>
  <si>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</si>
  <si>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</si>
  <si>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</si>
  <si>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</si>
  <si>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</si>
  <si>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</si>
  <si>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</si>
  <si>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</si>
  <si>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</si>
  <si>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</si>
  <si>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</si>
  <si>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</si>
  <si>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</si>
  <si>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</si>
  <si>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</si>
  <si>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</si>
  <si>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</si>
  <si>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</si>
  <si>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</si>
  <si>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</si>
  <si>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</si>
  <si>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</si>
  <si>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</si>
  <si>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</si>
  <si>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</si>
  <si>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</si>
  <si>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</si>
  <si>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</si>
  <si>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</si>
  <si>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</si>
  <si>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</si>
  <si>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</si>
  <si>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</si>
  <si>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</si>
  <si>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</si>
  <si>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</si>
  <si>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</si>
  <si>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</si>
  <si>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</si>
  <si>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</si>
  <si>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</si>
  <si>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</si>
  <si>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</si>
  <si>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</si>
  <si>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</si>
  <si>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</si>
  <si>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</si>
  <si>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</si>
  <si>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</si>
  <si>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</si>
  <si>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</si>
  <si>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</si>
  <si>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</si>
  <si>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</si>
  <si>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</si>
  <si>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</si>
  <si>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</si>
  <si>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</si>
  <si>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</si>
  <si>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</si>
  <si>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</si>
  <si>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</si>
  <si>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</si>
  <si>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</si>
  <si>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</si>
  <si>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</si>
  <si>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</si>
  <si>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</si>
  <si>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</si>
  <si>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</si>
  <si>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</si>
  <si>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</si>
  <si>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</si>
  <si>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</si>
  <si>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</si>
  <si>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</si>
  <si>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</si>
  <si>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</si>
  <si>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</si>
  <si>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</si>
  <si>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</si>
  <si>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</si>
  <si>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</si>
  <si>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</si>
  <si>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</si>
  <si>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</si>
  <si>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</si>
  <si>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</si>
  <si>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</si>
  <si>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</si>
  <si>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</si>
  <si>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</si>
  <si>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</si>
  <si>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</si>
  <si>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</si>
  <si>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</si>
  <si>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</si>
  <si>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</si>
  <si>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</si>
  <si>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</si>
  <si>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</si>
  <si>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</si>
  <si>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</si>
  <si>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</si>
  <si>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</si>
  <si>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</si>
  <si>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</si>
  <si>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</si>
  <si>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</si>
  <si>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</si>
  <si>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</si>
  <si>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</si>
  <si>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</si>
  <si>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</si>
  <si>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</si>
  <si>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</si>
  <si>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</si>
  <si>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</si>
  <si>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</si>
  <si>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</si>
  <si>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</si>
  <si>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</si>
  <si>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</si>
  <si>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</si>
  <si>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</si>
  <si>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</si>
  <si>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</si>
  <si>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</si>
  <si>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</si>
  <si>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</si>
  <si>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</si>
  <si>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</si>
  <si>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</si>
  <si>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</si>
  <si>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</si>
  <si>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</si>
  <si>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</si>
  <si>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</si>
  <si>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</si>
  <si>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</si>
  <si>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</si>
  <si>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</si>
  <si>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</si>
  <si>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</si>
  <si>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</si>
  <si>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</si>
  <si>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</si>
  <si>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</si>
  <si>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</si>
  <si>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</si>
  <si>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</si>
  <si>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</si>
  <si>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</si>
  <si>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</si>
  <si>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</si>
  <si>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</si>
  <si>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</si>
  <si>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</si>
  <si>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</si>
  <si>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</si>
  <si>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</si>
  <si>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</si>
  <si>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</si>
  <si>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</si>
  <si>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</si>
  <si>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</si>
  <si>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</si>
  <si>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</si>
  <si>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</si>
  <si>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</si>
  <si>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</si>
  <si>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</si>
  <si>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</si>
  <si>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</si>
  <si>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</si>
  <si>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</si>
  <si>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</si>
  <si>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</si>
  <si>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</si>
  <si>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</si>
  <si>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</si>
  <si>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</si>
  <si>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</si>
  <si>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</si>
  <si>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</si>
  <si>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</si>
  <si>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</si>
  <si>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</si>
  <si>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</si>
  <si>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</si>
  <si>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</si>
  <si>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</si>
  <si>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</si>
  <si>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</si>
  <si>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</si>
  <si>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</si>
  <si>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</si>
  <si>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</si>
  <si>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</si>
  <si>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</si>
  <si>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</si>
  <si>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</si>
  <si>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</si>
  <si>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</si>
  <si>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</si>
  <si>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</si>
  <si>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</si>
  <si>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</si>
  <si>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</si>
  <si>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</si>
  <si>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</si>
  <si>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</si>
  <si>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</si>
  <si>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</si>
  <si>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</si>
  <si>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</si>
  <si>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</si>
  <si>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</si>
  <si>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</si>
  <si>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</si>
  <si>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</si>
  <si>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</si>
  <si>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</si>
  <si>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</si>
  <si>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</si>
  <si>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</si>
  <si>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</si>
  <si>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</si>
  <si>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</si>
  <si>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</si>
  <si>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</si>
  <si>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</si>
  <si>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</si>
  <si>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</si>
  <si>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</si>
  <si>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</si>
  <si>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</si>
  <si>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</si>
  <si>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</si>
  <si>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</si>
  <si>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</si>
  <si>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</si>
  <si>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</si>
  <si>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</si>
  <si>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</si>
  <si>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</si>
  <si>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</si>
  <si>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</si>
  <si>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</si>
  <si>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</si>
  <si>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</si>
  <si>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</si>
  <si>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</si>
  <si>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</si>
  <si>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</si>
  <si>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</si>
  <si>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</si>
  <si>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</si>
  <si>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</si>
  <si>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</si>
  <si>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</si>
  <si>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</si>
  <si>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</si>
  <si>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</si>
  <si>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</si>
  <si>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</si>
  <si>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</si>
  <si>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</si>
  <si>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</si>
  <si>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</si>
  <si>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</si>
  <si>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</si>
  <si>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</si>
  <si>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</si>
  <si>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</si>
  <si>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</si>
  <si>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</si>
  <si>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</si>
  <si>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</si>
  <si>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</si>
  <si>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</si>
  <si>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</si>
  <si>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</si>
  <si>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</si>
  <si>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</si>
  <si>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</si>
  <si>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</si>
  <si>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</si>
  <si>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</si>
  <si>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</si>
  <si>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</si>
  <si>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</si>
  <si>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</si>
  <si>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</si>
  <si>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</si>
  <si>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</si>
  <si>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</si>
  <si>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</si>
  <si>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</si>
  <si>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</si>
  <si>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</si>
  <si>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</si>
  <si>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</si>
  <si>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</si>
  <si>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</si>
  <si>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</si>
  <si>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</si>
  <si>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</si>
  <si>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</si>
  <si>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</si>
  <si>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</si>
  <si>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</si>
  <si>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</si>
  <si>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</si>
  <si>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</si>
  <si>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</si>
  <si>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</si>
  <si>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</si>
  <si>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</si>
  <si>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</si>
  <si>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</si>
  <si>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</si>
  <si>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</si>
  <si>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</si>
  <si>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</si>
  <si>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</si>
  <si>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</si>
  <si>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</si>
  <si>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</si>
  <si>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</si>
  <si>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</si>
  <si>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</si>
  <si>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</si>
  <si>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</si>
  <si>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</si>
  <si>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</si>
  <si>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</si>
  <si>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</si>
  <si>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</si>
  <si>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</si>
  <si>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</si>
  <si>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</si>
  <si>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</si>
  <si>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</si>
  <si>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</si>
  <si>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</si>
  <si>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</si>
  <si>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</si>
  <si>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</si>
  <si>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</si>
  <si>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</si>
  <si>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</si>
  <si>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</si>
  <si>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</si>
  <si>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</si>
  <si>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</si>
  <si>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</si>
  <si>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</si>
  <si>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</si>
  <si>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</si>
  <si>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</si>
  <si>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</si>
  <si>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</si>
  <si>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</si>
  <si>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</si>
  <si>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</si>
  <si>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</si>
  <si>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</si>
  <si>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</si>
  <si>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</si>
  <si>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</si>
  <si>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</si>
  <si>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</si>
  <si>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</si>
  <si>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</si>
  <si>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</si>
  <si>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</si>
  <si>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</si>
  <si>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</si>
  <si>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</si>
  <si>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</si>
  <si>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</si>
  <si>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</si>
  <si>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</si>
  <si>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</si>
  <si>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</si>
  <si>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</si>
  <si>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</si>
  <si>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</si>
  <si>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</si>
  <si>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</si>
  <si>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</si>
  <si>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</si>
  <si>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</si>
  <si>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</si>
  <si>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</si>
  <si>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</si>
  <si>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</si>
  <si>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</si>
  <si>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</si>
  <si>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</si>
  <si>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</si>
  <si>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</si>
  <si>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</si>
  <si>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</si>
  <si>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</si>
  <si>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</si>
  <si>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</si>
  <si>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</si>
  <si>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</si>
  <si>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</si>
  <si>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</si>
  <si>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</si>
  <si>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</si>
  <si>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</si>
  <si>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</si>
  <si>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</si>
  <si>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</si>
  <si>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</si>
  <si>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</si>
  <si>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</si>
  <si>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</si>
  <si>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</si>
  <si>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</si>
  <si>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</si>
  <si>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</si>
  <si>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</si>
  <si>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</si>
  <si>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</si>
  <si>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</si>
  <si>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</si>
  <si>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</si>
  <si>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</si>
  <si>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</si>
  <si>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</si>
  <si>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</si>
  <si>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</si>
  <si>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</si>
  <si>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</si>
  <si>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</si>
  <si>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</si>
  <si>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</si>
  <si>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</si>
  <si>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</si>
  <si>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</si>
  <si>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</si>
  <si>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</si>
  <si>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</si>
  <si>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</si>
  <si>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</si>
  <si>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</si>
  <si>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</si>
  <si>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</si>
  <si>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</si>
  <si>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</si>
  <si>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</si>
  <si>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</si>
  <si>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</si>
  <si>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</si>
  <si>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</si>
  <si>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</si>
  <si>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</si>
  <si>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</si>
  <si>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</si>
  <si>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</si>
  <si>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</si>
  <si>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</si>
  <si>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</si>
  <si>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</si>
  <si>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</si>
  <si>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</si>
  <si>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</si>
  <si>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</si>
  <si>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</si>
  <si>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</si>
  <si>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</si>
  <si>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</si>
  <si>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</si>
  <si>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</si>
  <si>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</si>
  <si>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</si>
  <si>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</si>
  <si>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</si>
  <si>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</si>
  <si>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</si>
  <si>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</si>
  <si>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</si>
  <si>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</si>
  <si>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</si>
  <si>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</si>
  <si>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</si>
  <si>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</si>
  <si>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</si>
  <si>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</si>
  <si>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</si>
  <si>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</si>
  <si>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</si>
  <si>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</si>
  <si>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</si>
  <si>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</si>
  <si>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</si>
  <si>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</si>
  <si>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</si>
  <si>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</si>
  <si>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</si>
  <si>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</si>
  <si>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</si>
  <si>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</si>
  <si>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</si>
  <si>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</si>
  <si>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</si>
  <si>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</si>
  <si>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</si>
  <si>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</si>
  <si>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</si>
  <si>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</si>
  <si>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</si>
  <si>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</si>
  <si>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</si>
  <si>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</si>
  <si>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</si>
  <si>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</si>
  <si>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</si>
  <si>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</si>
  <si>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</si>
  <si>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</si>
  <si>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</si>
  <si>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</si>
  <si>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</si>
  <si>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</si>
  <si>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</si>
  <si>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</si>
  <si>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</si>
  <si>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</si>
  <si>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</si>
  <si>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</si>
  <si>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</si>
  <si>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</si>
  <si>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</si>
  <si>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</si>
  <si>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</si>
  <si>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</si>
  <si>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</si>
  <si>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</si>
  <si>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</si>
  <si>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</si>
  <si>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</si>
  <si>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</si>
  <si>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</si>
  <si>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</si>
  <si>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</si>
  <si>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</si>
  <si>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</si>
  <si>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</si>
  <si>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</si>
  <si>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</si>
  <si>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</si>
  <si>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</si>
  <si>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</si>
  <si>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</si>
  <si>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</si>
  <si>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</si>
  <si>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</si>
  <si>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</si>
  <si>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</si>
  <si>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</si>
  <si>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</si>
  <si>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</si>
  <si>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</si>
  <si>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</si>
  <si>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</si>
  <si>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</si>
  <si>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</si>
  <si>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</si>
  <si>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</si>
  <si>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</si>
  <si>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</si>
  <si>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</si>
  <si>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</si>
  <si>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</si>
  <si>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</si>
  <si>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</si>
  <si>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</si>
  <si>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</si>
  <si>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</si>
  <si>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</si>
  <si>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</si>
  <si>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</si>
  <si>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</si>
  <si>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</si>
  <si>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</si>
  <si>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</si>
  <si>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</si>
  <si>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</si>
  <si>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</si>
  <si>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</si>
  <si>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</si>
  <si>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</si>
  <si>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</si>
  <si>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</si>
  <si>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</si>
  <si>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</si>
  <si>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</si>
  <si>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</si>
  <si>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</si>
  <si>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</si>
  <si>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</si>
  <si>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</si>
  <si>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</si>
  <si>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</si>
  <si>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</si>
  <si>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</si>
  <si>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</si>
  <si>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</si>
  <si>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</si>
  <si>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</si>
  <si>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</si>
  <si>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</si>
  <si>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</si>
  <si>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</si>
  <si>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</si>
  <si>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</si>
  <si>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</si>
  <si>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</si>
  <si>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</si>
  <si>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</si>
  <si>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</si>
  <si>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</si>
  <si>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</si>
  <si>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</si>
  <si>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</si>
  <si>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</si>
  <si>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</si>
  <si>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</si>
  <si>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</si>
  <si>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</si>
  <si>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</si>
  <si>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</si>
  <si>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</si>
  <si>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</si>
  <si>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</si>
  <si>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</si>
  <si>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</si>
  <si>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</si>
  <si>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</si>
  <si>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</si>
  <si>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</si>
  <si>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</si>
  <si>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</si>
  <si>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</si>
  <si>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</si>
  <si>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</si>
  <si>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</si>
  <si>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</si>
  <si>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</si>
  <si>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</si>
  <si>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</si>
  <si>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</si>
  <si>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</si>
  <si>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</si>
  <si>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</si>
  <si>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</si>
  <si>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</si>
  <si>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</si>
  <si>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</si>
  <si>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</si>
  <si>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</si>
  <si>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</si>
  <si>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</si>
  <si>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</si>
  <si>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</si>
  <si>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</si>
  <si>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</si>
  <si>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</si>
  <si>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</si>
  <si>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</si>
  <si>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</si>
  <si>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</si>
  <si>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</si>
  <si>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</si>
  <si>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</si>
  <si>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</si>
  <si>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</si>
  <si>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</si>
  <si>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</si>
  <si>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</si>
  <si>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</si>
  <si>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</si>
  <si>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</si>
  <si>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</si>
  <si>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</si>
  <si>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</si>
  <si>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</si>
  <si>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</si>
  <si>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</si>
  <si>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</si>
  <si>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</si>
  <si>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</si>
  <si>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</si>
  <si>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</si>
  <si>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</si>
  <si>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</si>
  <si>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</si>
  <si>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</si>
  <si>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</si>
  <si>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</si>
  <si>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</si>
  <si>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</si>
  <si>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</si>
  <si>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</si>
  <si>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</si>
  <si>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</si>
  <si>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</si>
  <si>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</si>
  <si>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</si>
  <si>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</si>
  <si>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</si>
  <si>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</si>
  <si>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</si>
  <si>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</si>
  <si>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</si>
  <si>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</si>
  <si>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</si>
  <si>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</si>
  <si>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</si>
  <si>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</si>
  <si>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</si>
  <si>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</si>
  <si>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</si>
  <si>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</si>
  <si>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</si>
  <si>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</si>
  <si>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</si>
  <si>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</si>
  <si>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</si>
  <si>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</si>
  <si>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</si>
  <si>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</si>
  <si>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</si>
  <si>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</si>
  <si>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</si>
  <si>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</si>
  <si>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</si>
  <si>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</si>
  <si>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</si>
  <si>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</si>
  <si>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</si>
  <si>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</si>
  <si>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</si>
  <si>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</si>
  <si>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</si>
  <si>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</si>
  <si>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</si>
  <si>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</si>
  <si>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</si>
  <si>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</si>
  <si>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</si>
  <si>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</si>
  <si>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</si>
  <si>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</si>
  <si>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</si>
  <si>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</si>
  <si>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</si>
  <si>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</si>
  <si>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</si>
  <si>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</si>
  <si>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</si>
  <si>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</si>
  <si>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</si>
  <si>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</si>
  <si>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</si>
  <si>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</si>
  <si>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</si>
  <si>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</si>
  <si>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</si>
  <si>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</si>
  <si>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</si>
  <si>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</si>
  <si>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</si>
  <si>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</si>
  <si>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</si>
  <si>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</si>
  <si>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</si>
  <si>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</si>
  <si>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</si>
  <si>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</si>
  <si>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</si>
  <si>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</si>
  <si>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</si>
  <si>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</si>
  <si>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</si>
  <si>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</si>
  <si>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</si>
  <si>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</si>
  <si>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</si>
  <si>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</si>
  <si>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</si>
  <si>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</si>
  <si>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</si>
  <si>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</si>
  <si>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</si>
  <si>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</si>
  <si>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</si>
  <si>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</si>
  <si>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</si>
  <si>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</si>
  <si>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</si>
  <si>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</si>
  <si>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</si>
  <si>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</si>
  <si>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</si>
  <si>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</si>
  <si>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</si>
  <si>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</si>
  <si>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</si>
  <si>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</si>
  <si>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</si>
  <si>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</si>
  <si>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</si>
  <si>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</si>
  <si>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</si>
  <si>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</si>
  <si>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</si>
  <si>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</si>
  <si>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</si>
  <si>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</si>
  <si>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</si>
  <si>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</si>
  <si>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</si>
  <si>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</si>
  <si>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</si>
  <si>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</si>
  <si>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</si>
  <si>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</si>
  <si>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</si>
  <si>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</si>
  <si>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</si>
  <si>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</si>
  <si>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</si>
  <si>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</si>
  <si>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</si>
  <si>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</si>
  <si>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</si>
  <si>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</si>
  <si>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</si>
  <si>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</si>
  <si>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</si>
  <si>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</si>
  <si>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</si>
  <si>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</si>
  <si>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</si>
  <si>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</si>
  <si>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</si>
  <si>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</si>
  <si>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</si>
  <si>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</si>
  <si>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</si>
  <si>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</si>
  <si>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</si>
  <si>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</si>
  <si>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</si>
  <si>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</si>
  <si>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</si>
  <si>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</si>
  <si>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</si>
  <si>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</si>
  <si>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</si>
  <si>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</si>
  <si>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</si>
  <si>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</si>
  <si>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</si>
  <si>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</si>
  <si>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</si>
  <si>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</si>
  <si>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</si>
  <si>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</si>
  <si>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</si>
  <si>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</si>
  <si>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</si>
  <si>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</si>
  <si>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</si>
  <si>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</si>
  <si>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</si>
  <si>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</si>
  <si>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</si>
  <si>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</si>
  <si>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</si>
  <si>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</si>
  <si>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</si>
  <si>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</si>
  <si>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</si>
  <si>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</si>
  <si>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</si>
  <si>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</si>
  <si>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</si>
  <si>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</si>
  <si>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</si>
  <si>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</si>
  <si>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</si>
  <si>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</si>
  <si>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</si>
  <si>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</si>
  <si>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</si>
  <si>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</si>
  <si>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</si>
  <si>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</si>
  <si>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</si>
  <si>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</si>
  <si>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</si>
  <si>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</si>
  <si>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</si>
  <si>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</si>
  <si>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</si>
  <si>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</si>
  <si>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</si>
  <si>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</si>
  <si>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</si>
  <si>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</si>
  <si>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</si>
  <si>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</si>
  <si>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</si>
  <si>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</si>
  <si>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</si>
  <si>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</si>
  <si>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</si>
  <si>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</si>
  <si>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</si>
  <si>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</si>
  <si>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</si>
  <si>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</si>
  <si>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</si>
  <si>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</si>
  <si>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</si>
  <si>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</si>
  <si>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</si>
  <si>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</si>
  <si>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</si>
  <si>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</si>
  <si>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</si>
  <si>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</si>
  <si>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</si>
  <si>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</si>
  <si>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</si>
  <si>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</si>
  <si>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</si>
  <si>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</si>
  <si>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</si>
  <si>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</si>
  <si>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</si>
  <si>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</si>
  <si>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</si>
  <si>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</si>
  <si>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</si>
  <si>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</si>
  <si>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</si>
  <si>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</si>
  <si>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</si>
  <si>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</si>
  <si>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</si>
  <si>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</si>
  <si>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</si>
  <si>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</si>
  <si>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</si>
  <si>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</si>
  <si>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</si>
  <si>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</si>
  <si>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</si>
  <si>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</si>
  <si>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</si>
  <si>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</si>
  <si>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</si>
  <si>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</si>
  <si>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</si>
  <si>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</si>
  <si>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</si>
  <si>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</si>
  <si>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</si>
  <si>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</si>
  <si>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</si>
  <si>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</si>
  <si>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</si>
  <si>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</si>
  <si>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</si>
  <si>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</si>
  <si>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</si>
  <si>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</si>
  <si>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</si>
  <si>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</si>
  <si>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</si>
  <si>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</si>
  <si>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</si>
  <si>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</si>
  <si>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</si>
  <si>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</si>
  <si>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</si>
  <si>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</si>
  <si>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</si>
  <si>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</si>
  <si>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</si>
  <si>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</si>
  <si>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</si>
  <si>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</si>
  <si>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</si>
  <si>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</si>
  <si>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</si>
  <si>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</si>
  <si>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</si>
  <si>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</si>
  <si>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</si>
  <si>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</si>
  <si>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</si>
  <si>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</si>
  <si>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</si>
  <si>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</si>
  <si>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</si>
  <si>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</si>
  <si>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</si>
  <si>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</si>
  <si>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</si>
  <si>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</si>
  <si>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</si>
  <si>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</si>
  <si>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</si>
  <si>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</si>
  <si>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</si>
  <si>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</si>
  <si>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</si>
  <si>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</si>
  <si>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</si>
  <si>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</si>
  <si>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</si>
  <si>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</si>
  <si>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</si>
  <si>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</si>
  <si>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</si>
  <si>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</si>
  <si>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</si>
  <si>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</si>
  <si>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</si>
  <si>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</si>
  <si>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</si>
  <si>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</si>
  <si>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</si>
  <si>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</si>
  <si>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</si>
  <si>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</si>
  <si>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</si>
  <si>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</si>
  <si>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</si>
  <si>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</si>
  <si>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</si>
  <si>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</si>
  <si>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</si>
  <si>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</si>
  <si>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</si>
  <si>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</si>
  <si>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</si>
  <si>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</si>
  <si>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</si>
  <si>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</si>
  <si>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</si>
  <si>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</si>
  <si>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</si>
  <si>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</si>
  <si>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</si>
  <si>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</si>
  <si>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</si>
  <si>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</si>
  <si>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</si>
  <si>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</si>
  <si>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</si>
  <si>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</si>
  <si>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</si>
  <si>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</si>
  <si>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</si>
  <si>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</si>
  <si>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</si>
  <si>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</si>
  <si>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</si>
  <si>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</si>
  <si>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</si>
  <si>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</si>
  <si>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</si>
  <si>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</si>
  <si>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</si>
  <si>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</si>
  <si>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</si>
  <si>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</si>
  <si>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</si>
  <si>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</si>
  <si>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</si>
  <si>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</si>
  <si>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</si>
  <si>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</si>
  <si>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</si>
  <si>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</si>
  <si>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</si>
  <si>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</si>
  <si>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</si>
  <si>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</si>
  <si>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</si>
  <si>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</si>
  <si>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</si>
  <si>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</si>
  <si>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</si>
  <si>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</si>
  <si>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</si>
  <si>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</si>
  <si>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</si>
  <si>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</si>
  <si>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</si>
  <si>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</si>
  <si>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</si>
  <si>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</si>
  <si>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</si>
  <si>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</si>
  <si>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</si>
  <si>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</si>
  <si>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</si>
  <si>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</si>
  <si>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</si>
  <si>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</si>
  <si>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</si>
  <si>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</si>
  <si>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</si>
  <si>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</si>
  <si>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</si>
  <si>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</si>
  <si>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</si>
  <si>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</si>
  <si>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</si>
  <si>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</si>
  <si>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</si>
  <si>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</si>
  <si>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</si>
  <si>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</si>
  <si>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</si>
  <si>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</si>
  <si>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</si>
  <si>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</si>
  <si>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</si>
  <si>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</si>
  <si>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</si>
  <si>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</si>
  <si>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</si>
  <si>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</si>
  <si>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</si>
  <si>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</si>
  <si>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</si>
  <si>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</si>
  <si>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</si>
  <si>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</si>
  <si>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</si>
  <si>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</si>
  <si>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</si>
  <si>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</si>
  <si>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</si>
  <si>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</si>
  <si>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</si>
  <si>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</si>
  <si>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</si>
  <si>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</si>
  <si>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</si>
  <si>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</si>
  <si>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</si>
  <si>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</si>
  <si>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</si>
  <si>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</si>
  <si>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</si>
  <si>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</si>
  <si>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</si>
  <si>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</si>
  <si>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</si>
  <si>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</si>
  <si>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</si>
  <si>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</si>
  <si>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</si>
  <si>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</si>
  <si>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</si>
  <si>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</si>
  <si>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</si>
  <si>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</si>
  <si>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</si>
  <si>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</si>
  <si>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</si>
  <si>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</si>
  <si>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</si>
  <si>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</si>
  <si>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</si>
  <si>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</si>
  <si>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</si>
  <si>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</si>
  <si>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</si>
  <si>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</si>
  <si>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</si>
  <si>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</si>
  <si>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</si>
  <si>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</si>
  <si>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</si>
  <si>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</si>
  <si>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</si>
  <si>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</si>
  <si>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</si>
  <si>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</si>
  <si>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</si>
  <si>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</si>
  <si>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</si>
  <si>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</si>
  <si>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</si>
  <si>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</si>
  <si>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</si>
  <si>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</si>
  <si>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</si>
  <si>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</si>
  <si>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</si>
  <si>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</si>
  <si>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</si>
  <si>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</si>
  <si>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</si>
  <si>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</si>
  <si>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</si>
  <si>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</si>
  <si>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</si>
  <si>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</si>
  <si>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</si>
  <si>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</si>
  <si>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</si>
  <si>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</si>
  <si>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</si>
  <si>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</si>
  <si>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</si>
  <si>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</si>
  <si>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</si>
  <si>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</si>
  <si>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</si>
  <si>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</si>
  <si>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</si>
  <si>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</si>
  <si>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</si>
  <si>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</si>
  <si>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</si>
  <si>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</si>
  <si>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</si>
  <si>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</si>
  <si>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</si>
  <si>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</si>
  <si>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</si>
  <si>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</si>
  <si>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</si>
  <si>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</si>
  <si>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</si>
  <si>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</si>
  <si>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</si>
  <si>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</si>
  <si>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</si>
  <si>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</si>
  <si>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</si>
  <si>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</si>
  <si>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</si>
  <si>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</si>
  <si>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</si>
  <si>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</si>
  <si>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</si>
  <si>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</si>
  <si>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</si>
  <si>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</si>
  <si>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</si>
  <si>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</si>
  <si>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</si>
  <si>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</si>
  <si>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</si>
  <si>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</si>
  <si>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</si>
  <si>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</si>
  <si>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</si>
  <si>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</si>
  <si>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</si>
  <si>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</si>
  <si>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</si>
  <si>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</si>
  <si>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</si>
  <si>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</si>
  <si>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</si>
  <si>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</si>
  <si>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</si>
  <si>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</si>
  <si>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</si>
  <si>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</si>
  <si>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</si>
  <si>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</si>
  <si>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</si>
  <si>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</si>
  <si>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</si>
  <si>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</si>
  <si>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</si>
  <si>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</si>
  <si>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</si>
  <si>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</si>
  <si>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</si>
  <si>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</si>
  <si>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</si>
  <si>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</si>
  <si>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</si>
  <si>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</si>
  <si>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</si>
  <si>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</si>
  <si>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</si>
  <si>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</si>
  <si>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</si>
  <si>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</si>
  <si>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</si>
  <si>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</si>
  <si>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</si>
  <si>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</si>
  <si>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</si>
  <si>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</si>
  <si>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</si>
  <si>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</si>
  <si>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</si>
  <si>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</si>
  <si>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</si>
  <si>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</si>
  <si>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</si>
  <si>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</si>
  <si>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</si>
  <si>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</si>
  <si>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</si>
  <si>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</si>
  <si>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</si>
  <si>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</si>
  <si>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</si>
  <si>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</si>
  <si>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</si>
  <si>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</si>
  <si>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</si>
  <si>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</si>
  <si>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</si>
  <si>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</si>
  <si>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</si>
  <si>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</si>
  <si>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</si>
  <si>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</si>
  <si>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</si>
  <si>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</si>
  <si>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</si>
  <si>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</si>
  <si>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</si>
  <si>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</si>
  <si>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</si>
  <si>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</si>
  <si>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</si>
  <si>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</si>
  <si>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</si>
  <si>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</si>
  <si>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</si>
  <si>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</si>
  <si>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</si>
  <si>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</si>
  <si>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</si>
  <si>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</si>
  <si>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</si>
  <si>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</si>
  <si>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</si>
  <si>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</si>
  <si>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</si>
  <si>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</si>
  <si>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</si>
  <si>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</si>
  <si>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</si>
  <si>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</si>
  <si>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</si>
  <si>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</si>
  <si>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</si>
  <si>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</si>
  <si>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</si>
  <si>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</si>
  <si>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</si>
  <si>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</si>
  <si>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</si>
  <si>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</si>
  <si>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</si>
  <si>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</si>
  <si>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</si>
  <si>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</si>
  <si>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</si>
  <si>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</si>
  <si>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</si>
  <si>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</si>
  <si>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</si>
  <si>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</si>
  <si>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</si>
  <si>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</si>
  <si>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</si>
  <si>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</si>
  <si>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</si>
  <si>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</si>
  <si>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</si>
  <si>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</si>
  <si>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</si>
  <si>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</si>
  <si>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</si>
  <si>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</si>
  <si>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</si>
  <si>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</si>
  <si>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</si>
  <si>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</si>
  <si>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</si>
  <si>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</si>
  <si>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</si>
  <si>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</si>
  <si>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</si>
  <si>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</si>
  <si>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</si>
  <si>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</si>
  <si>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</si>
  <si>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</si>
  <si>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</si>
  <si>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</si>
  <si>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</si>
  <si>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</si>
  <si>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</si>
  <si>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</si>
  <si>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</si>
  <si>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</si>
  <si>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</si>
  <si>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</si>
  <si>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</si>
  <si>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</si>
  <si>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</si>
  <si>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</si>
  <si>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</si>
  <si>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</si>
  <si>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</si>
  <si>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</si>
  <si>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</si>
  <si>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</si>
  <si>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</si>
  <si>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</si>
  <si>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</si>
  <si>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</si>
  <si>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</si>
  <si>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</si>
  <si>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</si>
  <si>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</si>
  <si>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</si>
  <si>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</si>
  <si>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</si>
  <si>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</si>
  <si>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</si>
  <si>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</si>
  <si>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</si>
  <si>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</si>
  <si>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</si>
  <si>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</si>
  <si>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</si>
  <si>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</si>
  <si>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</si>
  <si>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</si>
  <si>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</si>
  <si>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</si>
  <si>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</si>
  <si>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</si>
  <si>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</si>
  <si>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</si>
  <si>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</si>
  <si>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</si>
  <si>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</si>
  <si>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</si>
  <si>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</si>
  <si>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</si>
  <si>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</si>
  <si>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</si>
  <si>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</si>
  <si>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</si>
  <si>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</si>
  <si>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</si>
  <si>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</si>
  <si>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</si>
  <si>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</si>
  <si>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</si>
  <si>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</si>
  <si>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</si>
  <si>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</si>
  <si>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</si>
  <si>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</si>
  <si>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</si>
  <si>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</si>
  <si>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</si>
  <si>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</si>
  <si>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</si>
  <si>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</si>
  <si>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</si>
  <si>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</si>
  <si>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</si>
  <si>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</si>
  <si>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</si>
  <si>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</si>
  <si>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</si>
  <si>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</si>
  <si>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</si>
  <si>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</si>
  <si>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</si>
  <si>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</si>
  <si>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</si>
  <si>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</si>
  <si>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</si>
  <si>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</si>
  <si>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</si>
  <si>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</si>
  <si>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</si>
  <si>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</si>
  <si>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</si>
  <si>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</si>
  <si>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</si>
  <si>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</si>
  <si>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</si>
  <si>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</si>
  <si>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</si>
  <si>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</si>
  <si>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</si>
  <si>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</si>
  <si>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</si>
  <si>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</si>
  <si>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</si>
  <si>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</si>
  <si>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</si>
  <si>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</si>
  <si>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</si>
  <si>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</si>
  <si>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</si>
  <si>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</si>
  <si>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</si>
  <si>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</si>
  <si>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</si>
  <si>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</si>
  <si>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</si>
  <si>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</si>
  <si>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</si>
  <si>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</si>
  <si>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</si>
  <si>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</si>
  <si>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</si>
  <si>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</si>
  <si>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</si>
  <si>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</si>
  <si>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</si>
  <si>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</si>
  <si>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</si>
  <si>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</si>
  <si>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</si>
  <si>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</si>
  <si>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</si>
  <si>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</si>
  <si>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</si>
  <si>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</si>
  <si>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</si>
  <si>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</si>
  <si>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</si>
  <si>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</si>
  <si>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</si>
  <si>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</si>
  <si>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</si>
  <si>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</si>
  <si>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</si>
  <si>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</si>
  <si>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</si>
  <si>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</si>
  <si>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</si>
  <si>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</si>
  <si>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</si>
  <si>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</si>
  <si>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</si>
  <si>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</si>
  <si>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</si>
  <si>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</si>
  <si>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</si>
  <si>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</si>
  <si>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</si>
  <si>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</si>
  <si>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</si>
  <si>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</si>
  <si>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</si>
  <si>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</si>
  <si>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</si>
  <si>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</si>
  <si>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</si>
  <si>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</si>
  <si>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</si>
  <si>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</si>
  <si>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</si>
  <si>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</si>
  <si>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</si>
  <si>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</si>
  <si>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</si>
  <si>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</si>
  <si>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</si>
  <si>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</si>
  <si>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</si>
  <si>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</si>
  <si>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</si>
  <si>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</si>
  <si>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</si>
  <si>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</si>
  <si>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</si>
  <si>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</si>
  <si>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</si>
  <si>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</si>
  <si>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</si>
  <si>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</si>
  <si>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</si>
  <si>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</si>
  <si>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</si>
  <si>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</si>
  <si>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</si>
  <si>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</si>
  <si>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</si>
  <si>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</si>
  <si>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</si>
  <si>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</si>
  <si>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</si>
  <si>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</si>
  <si>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</si>
  <si>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</si>
  <si>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</si>
  <si>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</si>
  <si>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</si>
  <si>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</si>
  <si>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</si>
  <si>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</si>
  <si>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</si>
  <si>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</si>
  <si>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</si>
  <si>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</si>
  <si>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</si>
  <si>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</si>
  <si>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</si>
  <si>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</si>
  <si>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</si>
  <si>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</si>
  <si>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</si>
  <si>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</si>
  <si>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</si>
  <si>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</si>
  <si>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</si>
  <si>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</si>
  <si>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</si>
  <si>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</si>
  <si>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</si>
  <si>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</si>
  <si>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</si>
  <si>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</si>
  <si>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</si>
  <si>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</si>
  <si>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</si>
  <si>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</si>
  <si>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</si>
  <si>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</si>
  <si>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</si>
  <si>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</si>
  <si>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</si>
  <si>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</si>
  <si>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</si>
  <si>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</si>
  <si>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</si>
  <si>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</si>
  <si>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</si>
  <si>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</si>
  <si>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</si>
  <si>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</si>
  <si>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</si>
  <si>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</si>
  <si>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</si>
  <si>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</si>
  <si>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</si>
  <si>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</si>
  <si>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</si>
  <si>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</si>
  <si>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</si>
  <si>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</si>
  <si>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</si>
  <si>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</si>
  <si>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</si>
  <si>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</si>
  <si>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</si>
  <si>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</si>
  <si>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</si>
  <si>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</si>
  <si>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</si>
  <si>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</si>
  <si>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</si>
  <si>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</si>
  <si>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</si>
  <si>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</si>
  <si>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</si>
  <si>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</si>
  <si>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</si>
  <si>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</si>
  <si>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</si>
  <si>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</si>
  <si>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</si>
  <si>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</si>
  <si>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</si>
  <si>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</si>
  <si>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</si>
  <si>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</si>
  <si>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</si>
  <si>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</si>
  <si>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</si>
  <si>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</si>
  <si>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</si>
  <si>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</si>
  <si>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</si>
  <si>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</si>
  <si>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</si>
  <si>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</si>
  <si>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</si>
  <si>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</si>
  <si>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</si>
  <si>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</si>
  <si>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</si>
  <si>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</si>
  <si>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</si>
  <si>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</si>
  <si>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</si>
  <si>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</si>
  <si>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</si>
  <si>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</si>
  <si>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</si>
  <si>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</si>
  <si>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</si>
  <si>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</si>
  <si>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</si>
  <si>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</si>
  <si>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</si>
  <si>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</si>
  <si>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</si>
  <si>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</si>
  <si>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</si>
  <si>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</si>
  <si>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</si>
  <si>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</si>
  <si>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</si>
  <si>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</si>
  <si>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</si>
  <si>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</si>
  <si>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</si>
  <si>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</si>
  <si>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</si>
  <si>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</si>
  <si>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</si>
  <si>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</si>
  <si>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</si>
  <si>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</si>
  <si>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</si>
  <si>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</si>
  <si>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</si>
  <si>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</si>
  <si>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</si>
  <si>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</si>
  <si>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</si>
  <si>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</si>
  <si>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</si>
  <si>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</si>
  <si>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</si>
  <si>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</si>
  <si>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</si>
  <si>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</si>
  <si>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</si>
  <si>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</si>
  <si>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</si>
  <si>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</si>
  <si>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</si>
  <si>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</si>
  <si>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</si>
  <si>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</si>
  <si>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</si>
  <si>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</si>
  <si>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</si>
  <si>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</si>
  <si>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</si>
  <si>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</si>
  <si>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</si>
  <si>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</si>
  <si>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</si>
  <si>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</si>
  <si>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</si>
  <si>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</si>
  <si>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</si>
  <si>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</si>
  <si>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</si>
  <si>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</si>
  <si>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</si>
  <si>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</si>
  <si>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</si>
  <si>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</si>
  <si>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</si>
  <si>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</si>
  <si>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</si>
  <si>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</si>
  <si>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</si>
  <si>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</si>
  <si>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</si>
  <si>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</si>
  <si>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</si>
  <si>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</si>
  <si>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</si>
  <si>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</si>
  <si>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</si>
  <si>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</si>
  <si>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</si>
  <si>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</si>
  <si>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</si>
  <si>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</si>
  <si>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</si>
  <si>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</si>
  <si>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</si>
  <si>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</si>
  <si>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</si>
  <si>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</si>
  <si>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</si>
  <si>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</si>
  <si>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</si>
  <si>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</si>
  <si>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</si>
  <si>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</si>
  <si>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</si>
  <si>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</si>
  <si>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</si>
  <si>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</si>
  <si>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</si>
  <si>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</si>
  <si>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</si>
  <si>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</si>
  <si>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</si>
  <si>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</si>
  <si>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</si>
  <si>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</si>
  <si>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</si>
  <si>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</si>
  <si>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</si>
  <si>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</si>
  <si>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</si>
  <si>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</si>
  <si>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</si>
  <si>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</si>
  <si>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</si>
  <si>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</si>
  <si>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</si>
  <si>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</si>
  <si>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</si>
  <si>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</si>
  <si>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</si>
  <si>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</si>
  <si>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</si>
  <si>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</si>
  <si>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</si>
  <si>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</si>
  <si>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</si>
  <si>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</si>
  <si>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</si>
  <si>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</si>
  <si>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</si>
  <si>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</si>
  <si>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</si>
  <si>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</si>
  <si>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</si>
  <si>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</si>
  <si>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</si>
  <si>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</si>
  <si>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</si>
  <si>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</si>
  <si>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</si>
  <si>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</si>
  <si>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</si>
  <si>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</si>
  <si>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</si>
  <si>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</si>
  <si>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</si>
  <si>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</si>
  <si>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</si>
  <si>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</si>
  <si>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</si>
  <si>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</si>
  <si>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</si>
  <si>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</si>
  <si>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</si>
  <si>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</si>
  <si>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</si>
  <si>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</si>
  <si>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</si>
  <si>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</si>
  <si>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</si>
  <si>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</si>
  <si>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</si>
  <si>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</si>
  <si>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</si>
  <si>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</si>
  <si>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</si>
  <si>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</si>
  <si>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</si>
  <si>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</si>
  <si>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</si>
  <si>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</si>
  <si>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</si>
  <si>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</si>
  <si>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</si>
  <si>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</si>
  <si>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</si>
  <si>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</si>
  <si>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</si>
  <si>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</si>
  <si>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</si>
  <si>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</si>
  <si>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</si>
  <si>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</si>
  <si>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</si>
  <si>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</si>
  <si>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</si>
  <si>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</si>
  <si>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</si>
  <si>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</si>
  <si>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</si>
  <si>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</si>
  <si>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</si>
  <si>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</si>
  <si>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</si>
  <si>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</si>
  <si>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</si>
  <si>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</si>
  <si>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</si>
  <si>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</si>
  <si>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</si>
  <si>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</si>
  <si>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</si>
  <si>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</si>
  <si>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</si>
  <si>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</si>
  <si>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</si>
  <si>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</si>
  <si>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</si>
  <si>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</si>
  <si>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</si>
  <si>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</si>
  <si>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</si>
  <si>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</si>
  <si>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</si>
  <si>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</si>
  <si>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</si>
  <si>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</si>
  <si>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</si>
  <si>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</si>
  <si>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</si>
  <si>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</si>
  <si>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</si>
  <si>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</si>
  <si>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</si>
  <si>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</si>
  <si>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</si>
  <si>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</si>
  <si>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</si>
  <si>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</si>
  <si>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</si>
  <si>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</si>
  <si>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</si>
  <si>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</si>
  <si>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</si>
  <si>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</si>
  <si>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</si>
  <si>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</si>
  <si>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</si>
  <si>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</si>
  <si>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</si>
  <si>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</si>
  <si>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</si>
  <si>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</si>
  <si>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</si>
  <si>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</si>
  <si>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</si>
  <si>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</si>
  <si>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</si>
  <si>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</si>
  <si>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</si>
  <si>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</si>
  <si>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</si>
  <si>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</si>
  <si>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</si>
  <si>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</si>
  <si>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</si>
  <si>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</si>
  <si>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</si>
  <si>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</si>
  <si>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</si>
  <si>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</si>
  <si>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</si>
  <si>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</si>
  <si>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</si>
  <si>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</si>
  <si>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</si>
  <si>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</si>
  <si>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</si>
  <si>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</si>
  <si>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</si>
  <si>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</si>
  <si>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</si>
  <si>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</si>
  <si>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</si>
  <si>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</si>
  <si>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</si>
  <si>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</si>
  <si>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</si>
  <si>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</si>
  <si>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</si>
  <si>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</si>
  <si>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</si>
  <si>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</si>
  <si>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</si>
  <si>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</si>
  <si>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</si>
  <si>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</si>
  <si>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</si>
  <si>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</si>
  <si>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</si>
  <si>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</si>
  <si>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</si>
  <si>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</si>
  <si>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</si>
  <si>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</si>
  <si>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</si>
  <si>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</si>
  <si>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</si>
  <si>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</si>
  <si>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</si>
  <si>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</si>
  <si>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</si>
  <si>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</si>
  <si>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</si>
  <si>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</si>
  <si>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</si>
  <si>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</si>
  <si>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</si>
  <si>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</si>
  <si>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</si>
  <si>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</si>
  <si>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</si>
  <si>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</si>
  <si>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</si>
  <si>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</si>
  <si>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</si>
  <si>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</si>
  <si>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</si>
  <si>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</si>
  <si>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</si>
  <si>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</si>
  <si>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</si>
  <si>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</si>
  <si>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</si>
  <si>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</si>
  <si>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</si>
  <si>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</si>
  <si>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</si>
  <si>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</si>
  <si>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</si>
  <si>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</si>
  <si>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</si>
  <si>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</si>
  <si>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</si>
  <si>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</si>
  <si>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</si>
  <si>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</si>
  <si>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</si>
  <si>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</si>
  <si>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</si>
  <si>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</si>
  <si>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</si>
  <si>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</si>
  <si>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</si>
  <si>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</si>
  <si>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</si>
  <si>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</si>
  <si>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</si>
  <si>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</si>
  <si>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</si>
  <si>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</si>
  <si>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</si>
  <si>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</si>
  <si>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</si>
  <si>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</si>
  <si>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</si>
  <si>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</si>
  <si>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</si>
  <si>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</si>
  <si>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</si>
  <si>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</si>
  <si>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</si>
  <si>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</si>
  <si>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</si>
  <si>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</si>
  <si>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</si>
  <si>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</si>
  <si>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</si>
  <si>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</si>
  <si>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</si>
  <si>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</si>
  <si>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</si>
  <si>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</si>
  <si>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</si>
  <si>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</si>
  <si>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</si>
  <si>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</si>
  <si>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</si>
  <si>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</si>
  <si>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</si>
  <si>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</si>
  <si>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</si>
  <si>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</si>
  <si>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</si>
  <si>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</si>
  <si>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</si>
  <si>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</si>
  <si>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</si>
  <si>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</si>
  <si>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</si>
  <si>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</si>
  <si>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</si>
  <si>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</si>
  <si>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</si>
  <si>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</si>
  <si>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</si>
  <si>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</si>
  <si>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</si>
  <si>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</si>
  <si>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</si>
  <si>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</si>
  <si>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</si>
  <si>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</si>
  <si>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</si>
  <si>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</si>
  <si>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</si>
  <si>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</si>
  <si>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</si>
  <si>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</si>
  <si>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</si>
  <si>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</si>
  <si>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</si>
  <si>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</si>
  <si>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</si>
  <si>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</si>
  <si>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</si>
  <si>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</si>
  <si>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</si>
  <si>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</si>
  <si>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</si>
  <si>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</si>
  <si>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</si>
  <si>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</si>
  <si>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</si>
  <si>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</si>
  <si>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</si>
  <si>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</si>
  <si>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</si>
  <si>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</si>
  <si>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</si>
  <si>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</si>
  <si>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</si>
  <si>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</si>
  <si>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</si>
  <si>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</si>
  <si>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</si>
  <si>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</si>
  <si>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</si>
  <si>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</si>
  <si>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</si>
  <si>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</si>
  <si>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</si>
  <si>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</si>
  <si>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</si>
  <si>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</si>
  <si>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</si>
  <si>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</si>
  <si>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</si>
  <si>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</si>
  <si>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</si>
  <si>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</si>
  <si>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</si>
  <si>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</si>
  <si>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</si>
  <si>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</si>
  <si>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</si>
  <si>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</si>
  <si>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</si>
  <si>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</si>
  <si>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</si>
  <si>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</si>
  <si>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</si>
  <si>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</si>
  <si>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</si>
  <si>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</si>
  <si>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</si>
  <si>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</si>
  <si>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</si>
  <si>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</si>
  <si>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</si>
  <si>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</si>
  <si>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</si>
  <si>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</si>
  <si>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</si>
  <si>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</si>
  <si>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</si>
  <si>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</si>
  <si>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</si>
  <si>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</si>
  <si>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</si>
  <si>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</si>
  <si>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</si>
  <si>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</si>
  <si>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</si>
  <si>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</si>
  <si>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</si>
  <si>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</si>
  <si>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</si>
  <si>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</si>
  <si>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</si>
  <si>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</si>
  <si>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</si>
  <si>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</si>
  <si>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</si>
  <si>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</si>
  <si>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</si>
  <si>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</si>
  <si>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</si>
  <si>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</si>
  <si>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</si>
  <si>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</si>
  <si>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</si>
  <si>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</si>
  <si>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</si>
  <si>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</si>
  <si>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</si>
  <si>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</si>
  <si>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</si>
  <si>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</si>
  <si>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</si>
  <si>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</si>
  <si>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</si>
  <si>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</si>
  <si>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</si>
  <si>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</si>
  <si>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</si>
  <si>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</si>
  <si>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</si>
  <si>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</si>
  <si>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</si>
  <si>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</si>
  <si>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</si>
  <si>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</si>
  <si>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</si>
  <si>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</si>
  <si>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</si>
  <si>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</si>
  <si>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</si>
  <si>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</si>
  <si>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</si>
  <si>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</si>
  <si>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</si>
  <si>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</si>
  <si>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</si>
  <si>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</si>
  <si>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</si>
  <si>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</si>
  <si>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</si>
  <si>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</si>
  <si>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</si>
  <si>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</si>
  <si>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</si>
  <si>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</si>
  <si>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</si>
  <si>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</si>
  <si>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</si>
  <si>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</si>
  <si>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</si>
  <si>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</si>
  <si>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</si>
  <si>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</si>
  <si>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</si>
  <si>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</si>
  <si>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</si>
  <si>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</si>
  <si>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</si>
  <si>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</si>
  <si>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</si>
  <si>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</si>
  <si>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</si>
  <si>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</si>
  <si>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</si>
  <si>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</si>
  <si>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</si>
  <si>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</si>
  <si>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</si>
  <si>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</si>
  <si>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</si>
  <si>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</si>
  <si>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</si>
  <si>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</si>
  <si>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</si>
  <si>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</si>
  <si>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</si>
  <si>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</si>
  <si>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</si>
  <si>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</si>
  <si>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</si>
  <si>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</si>
  <si>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</si>
  <si>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</si>
  <si>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</si>
  <si>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</si>
  <si>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</si>
  <si>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</si>
  <si>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</si>
  <si>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</si>
  <si>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</si>
  <si>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</si>
  <si>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</si>
  <si>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</si>
  <si>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</si>
  <si>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</si>
  <si>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</si>
  <si>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</si>
  <si>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</si>
  <si>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</si>
  <si>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</si>
  <si>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</si>
  <si>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</si>
  <si>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</si>
  <si>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</si>
  <si>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</si>
  <si>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</si>
  <si>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</si>
  <si>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</si>
  <si>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</si>
  <si>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</si>
  <si>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</si>
  <si>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</si>
  <si>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</si>
  <si>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</si>
  <si>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</si>
  <si>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</si>
  <si>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</si>
  <si>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</si>
  <si>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</si>
  <si>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</si>
  <si>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</si>
  <si>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</si>
  <si>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</si>
  <si>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</si>
  <si>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</si>
  <si>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</si>
  <si>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</si>
  <si>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</si>
  <si>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</si>
  <si>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</si>
  <si>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</si>
  <si>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</si>
  <si>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</si>
  <si>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</si>
  <si>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</si>
  <si>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</si>
  <si>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</si>
  <si>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</si>
  <si>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</si>
  <si>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</si>
  <si>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</si>
  <si>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</si>
  <si>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</si>
  <si>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</si>
  <si>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</si>
  <si>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</si>
  <si>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</si>
  <si>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</si>
  <si>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</si>
  <si>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</si>
  <si>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</si>
  <si>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</si>
  <si>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</si>
  <si>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</si>
  <si>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</si>
  <si>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</si>
  <si>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</si>
  <si>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</si>
  <si>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</si>
  <si>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</si>
  <si>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</si>
  <si>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</si>
  <si>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</si>
  <si>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</si>
  <si>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</si>
  <si>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</si>
  <si>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</si>
  <si>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</si>
  <si>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</si>
  <si>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</si>
  <si>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</si>
  <si>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</si>
  <si>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</si>
  <si>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</si>
  <si>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</si>
  <si>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</si>
  <si>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</si>
  <si>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</si>
  <si>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</si>
  <si>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</si>
  <si>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</si>
  <si>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</si>
  <si>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</si>
  <si>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</si>
  <si>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</si>
  <si>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</si>
  <si>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</si>
  <si>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</si>
  <si>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</si>
  <si>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</si>
  <si>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</si>
  <si>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</si>
  <si>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</si>
  <si>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</si>
  <si>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</si>
  <si>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</si>
  <si>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</si>
  <si>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</si>
  <si>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</si>
  <si>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</si>
  <si>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</si>
  <si>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</si>
  <si>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</si>
  <si>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</si>
  <si>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</si>
  <si>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</si>
  <si>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</si>
  <si>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</si>
  <si>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</si>
  <si>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</si>
  <si>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</si>
  <si>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</si>
  <si>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</si>
  <si>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</si>
  <si>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</si>
  <si>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</si>
  <si>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</si>
  <si>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</si>
  <si>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</si>
  <si>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</si>
  <si>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</si>
  <si>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</si>
  <si>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</si>
  <si>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</si>
  <si>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</si>
  <si>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</si>
  <si>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</si>
  <si>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</si>
  <si>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</si>
  <si>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</si>
  <si>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</si>
  <si>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</si>
  <si>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</si>
  <si>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</si>
  <si>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</si>
  <si>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</si>
  <si>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</si>
  <si>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</si>
  <si>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</si>
  <si>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</si>
  <si>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</si>
  <si>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</si>
  <si>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</si>
  <si>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</si>
  <si>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</si>
  <si>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</si>
  <si>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</si>
  <si>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</si>
  <si>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</si>
  <si>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</si>
  <si>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</si>
  <si>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</si>
  <si>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</si>
  <si>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</si>
  <si>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</si>
  <si>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</si>
  <si>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</si>
  <si>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</si>
  <si>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</si>
  <si>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</si>
  <si>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</si>
  <si>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</si>
  <si>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</si>
  <si>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</si>
  <si>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</si>
  <si>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</si>
  <si>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</si>
  <si>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</si>
  <si>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</si>
  <si>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</si>
  <si>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</si>
  <si>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</si>
  <si>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</si>
  <si>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</si>
  <si>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</si>
  <si>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</si>
  <si>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</si>
  <si>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</si>
  <si>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</si>
  <si>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</si>
  <si>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</si>
  <si>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</si>
  <si>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</si>
  <si>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</si>
  <si>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</si>
  <si>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</si>
  <si>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</si>
  <si>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</si>
  <si>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</si>
  <si>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</si>
  <si>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</si>
  <si>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</si>
  <si>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</si>
  <si>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</si>
  <si>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</si>
  <si>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</si>
  <si>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</si>
  <si>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</si>
  <si>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</si>
  <si>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</si>
  <si>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</si>
  <si>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</si>
  <si>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</si>
  <si>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</si>
  <si>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</si>
  <si>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</si>
  <si>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</si>
  <si>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</si>
  <si>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</si>
  <si>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</si>
  <si>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</si>
  <si>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</si>
  <si>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</si>
  <si>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</si>
  <si>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</si>
  <si>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</si>
  <si>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</si>
  <si>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</si>
  <si>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</si>
  <si>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</si>
  <si>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</si>
  <si>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</si>
  <si>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</si>
  <si>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</si>
  <si>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</si>
  <si>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</si>
  <si>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</si>
  <si>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</si>
  <si>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</si>
  <si>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</si>
  <si>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</si>
  <si>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</si>
  <si>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</si>
  <si>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</si>
  <si>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</si>
  <si>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</si>
  <si>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</si>
  <si>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</si>
  <si>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</si>
  <si>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</si>
  <si>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</si>
  <si>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</si>
  <si>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</si>
  <si>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</si>
  <si>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</si>
  <si>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</si>
  <si>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</si>
  <si>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</si>
  <si>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</si>
  <si>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</si>
  <si>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</si>
  <si>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</si>
  <si>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</si>
  <si>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</si>
  <si>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</si>
  <si>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</si>
  <si>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</si>
  <si>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</si>
  <si>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</si>
  <si>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</si>
  <si>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</si>
  <si>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</si>
  <si>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</si>
  <si>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</si>
  <si>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</si>
  <si>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</si>
  <si>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</si>
  <si>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</si>
  <si>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</si>
  <si>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</si>
  <si>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</si>
  <si>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</si>
  <si>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</si>
  <si>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</si>
  <si>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</si>
  <si>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</si>
  <si>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</si>
  <si>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</si>
  <si>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</si>
  <si>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</si>
  <si>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</si>
  <si>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</si>
  <si>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</si>
  <si>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</si>
  <si>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</si>
  <si>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</si>
  <si>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</si>
  <si>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</si>
  <si>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</si>
  <si>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</si>
  <si>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</si>
  <si>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</si>
  <si>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</si>
  <si>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</si>
  <si>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</si>
  <si>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</si>
  <si>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</si>
  <si>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</si>
  <si>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</si>
  <si>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</si>
  <si>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</si>
  <si>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</si>
  <si>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</si>
  <si>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</si>
  <si>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</si>
  <si>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</si>
  <si>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</si>
  <si>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</si>
  <si>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</si>
  <si>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</si>
  <si>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</si>
  <si>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</si>
  <si>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</si>
  <si>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</si>
  <si>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</si>
  <si>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</si>
  <si>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</si>
  <si>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</si>
  <si>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</si>
  <si>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</si>
  <si>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</si>
  <si>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</si>
  <si>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</si>
  <si>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</si>
  <si>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</si>
  <si>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</si>
  <si>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</si>
  <si>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</si>
  <si>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</si>
  <si>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</si>
  <si>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</si>
  <si>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</si>
  <si>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</si>
  <si>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</si>
  <si>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</si>
  <si>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</si>
  <si>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</si>
  <si>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</si>
  <si>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</si>
  <si>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</si>
  <si>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</si>
  <si>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</si>
  <si>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</si>
  <si>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</si>
  <si>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</si>
  <si>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</si>
  <si>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</si>
  <si>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</si>
  <si>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</si>
  <si>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</si>
  <si>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</si>
  <si>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</si>
  <si>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</si>
  <si>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</si>
  <si>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</si>
  <si>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</si>
  <si>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</si>
  <si>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</si>
  <si>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</si>
  <si>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</si>
  <si>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</si>
  <si>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</si>
  <si>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</si>
  <si>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</si>
  <si>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</si>
  <si>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</si>
  <si>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</si>
  <si>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</si>
  <si>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</si>
  <si>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</si>
  <si>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</si>
  <si>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</si>
  <si>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</si>
  <si>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</si>
  <si>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</si>
  <si>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</si>
  <si>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</si>
  <si>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</si>
  <si>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</si>
  <si>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</si>
  <si>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</si>
  <si>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</si>
  <si>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</si>
  <si>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</si>
  <si>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</si>
  <si>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</si>
  <si>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</si>
  <si>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</si>
  <si>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</si>
  <si>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</si>
  <si>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</si>
  <si>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</si>
  <si>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</si>
  <si>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</si>
  <si>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</si>
  <si>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</si>
  <si>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</si>
  <si>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</si>
  <si>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</si>
  <si>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</si>
  <si>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</si>
  <si>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</si>
  <si>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</si>
  <si>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</si>
  <si>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</si>
  <si>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</si>
  <si>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</si>
  <si>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</si>
  <si>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</si>
  <si>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</si>
  <si>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</si>
  <si>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</si>
  <si>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</si>
  <si>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</si>
  <si>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</si>
  <si>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</si>
  <si>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</si>
  <si>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</si>
  <si>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</si>
  <si>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</si>
  <si>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</si>
  <si>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</si>
  <si>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</si>
  <si>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</si>
  <si>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</si>
  <si>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</si>
  <si>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</si>
  <si>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</si>
  <si>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</si>
  <si>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</si>
  <si>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</si>
  <si>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</si>
  <si>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</si>
  <si>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</si>
  <si>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</si>
  <si>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</si>
  <si>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</si>
  <si>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</si>
  <si>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</si>
  <si>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</si>
  <si>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</si>
  <si>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</si>
  <si>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</si>
  <si>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</si>
  <si>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</si>
  <si>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</si>
  <si>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</si>
  <si>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</si>
  <si>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</si>
  <si>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</si>
  <si>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</si>
  <si>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</si>
  <si>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</si>
  <si>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</si>
  <si>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</si>
  <si>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</si>
  <si>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</si>
  <si>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</si>
  <si>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</si>
  <si>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</si>
  <si>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</si>
  <si>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</si>
  <si>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</si>
  <si>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</si>
  <si>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</si>
  <si>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</si>
  <si>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</si>
  <si>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</si>
  <si>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</si>
  <si>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</si>
  <si>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</si>
  <si>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</si>
  <si>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</si>
  <si>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</si>
  <si>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</si>
  <si>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</si>
  <si>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</si>
  <si>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</si>
  <si>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</si>
  <si>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</si>
  <si>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</si>
  <si>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</si>
  <si>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</si>
  <si>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</si>
  <si>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</si>
  <si>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</si>
  <si>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</si>
  <si>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</si>
  <si>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</si>
  <si>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</si>
  <si>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</si>
  <si>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</si>
  <si>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</si>
  <si>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</si>
  <si>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</si>
  <si>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</si>
  <si>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</si>
  <si>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</si>
  <si>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</si>
  <si>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</si>
  <si>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</si>
  <si>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</si>
  <si>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</si>
  <si>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</si>
  <si>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</si>
  <si>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</si>
  <si>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</si>
  <si>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</si>
  <si>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</si>
  <si>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</si>
  <si>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</si>
  <si>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</si>
  <si>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</si>
  <si>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</si>
  <si>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</si>
  <si>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</si>
  <si>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</si>
  <si>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</si>
  <si>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</si>
  <si>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</si>
  <si>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</si>
  <si>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</si>
  <si>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</si>
  <si>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</si>
  <si>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</si>
  <si>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</si>
  <si>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</si>
  <si>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</si>
  <si>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</si>
  <si>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</si>
  <si>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</si>
  <si>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</si>
  <si>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</si>
  <si>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</si>
  <si>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</si>
  <si>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</si>
  <si>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</si>
  <si>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</si>
  <si>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</si>
  <si>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</si>
  <si>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</si>
  <si>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</si>
  <si>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</si>
  <si>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</si>
  <si>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</si>
  <si>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</si>
  <si>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</si>
  <si>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</si>
  <si>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</si>
  <si>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</si>
  <si>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</si>
  <si>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</si>
  <si>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</si>
  <si>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</si>
  <si>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</si>
  <si>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</si>
  <si>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</si>
  <si>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</si>
  <si>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</si>
  <si>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</si>
  <si>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</si>
  <si>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</si>
  <si>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</si>
  <si>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</si>
  <si>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</si>
  <si>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</si>
  <si>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</si>
  <si>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</si>
  <si>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</si>
  <si>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</si>
  <si>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</si>
  <si>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</si>
  <si>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</si>
  <si>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</si>
  <si>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</si>
  <si>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</si>
  <si>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</si>
  <si>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</si>
  <si>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</si>
  <si>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</si>
  <si>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</si>
  <si>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</si>
  <si>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</si>
  <si>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</si>
  <si>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</si>
  <si>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</si>
  <si>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</si>
  <si>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</si>
  <si>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</si>
  <si>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</si>
  <si>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</si>
  <si>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</si>
  <si>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</si>
  <si>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</si>
  <si>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</si>
  <si>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</si>
  <si>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</si>
  <si>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</si>
  <si>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</si>
  <si>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</si>
  <si>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</si>
  <si>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</si>
  <si>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</si>
  <si>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</si>
  <si>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</si>
  <si>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</si>
  <si>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</si>
  <si>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</si>
  <si>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</si>
  <si>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</si>
  <si>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</si>
  <si>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</si>
  <si>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</si>
  <si>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</si>
  <si>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</si>
  <si>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</si>
  <si>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</si>
  <si>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</si>
  <si>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</si>
  <si>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</si>
  <si>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</si>
  <si>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</si>
  <si>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</si>
  <si>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</si>
  <si>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</si>
  <si>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</si>
  <si>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</si>
  <si>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</si>
  <si>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</si>
  <si>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</si>
  <si>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</si>
  <si>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</si>
  <si>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</si>
  <si>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</si>
  <si>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</si>
  <si>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</si>
  <si>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</si>
  <si>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</si>
  <si>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</si>
  <si>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</si>
  <si>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</si>
  <si>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</si>
  <si>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</si>
  <si>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</si>
  <si>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</si>
  <si>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</si>
  <si>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</si>
  <si>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</si>
  <si>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</si>
  <si>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</si>
  <si>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</si>
  <si>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</si>
  <si>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</si>
  <si>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</si>
  <si>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</si>
  <si>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</si>
  <si>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</si>
  <si>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</si>
  <si>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</si>
  <si>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</si>
  <si>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</si>
  <si>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</si>
  <si>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</si>
  <si>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</si>
  <si>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</si>
  <si>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</si>
  <si>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</si>
  <si>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</si>
  <si>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</si>
  <si>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</si>
  <si>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</si>
  <si>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</si>
  <si>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</si>
  <si>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</si>
  <si>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</si>
  <si>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</si>
  <si>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</si>
  <si>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</si>
  <si>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</si>
  <si>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</si>
  <si>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</si>
  <si>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</si>
  <si>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</si>
  <si>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</si>
  <si>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</si>
  <si>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</si>
  <si>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</si>
  <si>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</si>
  <si>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</si>
  <si>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</si>
  <si>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</si>
  <si>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</si>
  <si>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</si>
  <si>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</si>
  <si>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</si>
  <si>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</si>
  <si>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</si>
  <si>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</si>
  <si>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</si>
  <si>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</si>
  <si>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</si>
  <si>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</si>
  <si>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</si>
  <si>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</si>
  <si>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</si>
  <si>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</si>
  <si>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</si>
  <si>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</si>
  <si>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</si>
  <si>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</si>
  <si>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</si>
  <si>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</si>
  <si>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</si>
  <si>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</si>
  <si>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</si>
  <si>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</si>
  <si>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</si>
  <si>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</si>
  <si>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</si>
  <si>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</si>
  <si>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</si>
  <si>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</si>
  <si>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</si>
  <si>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</si>
  <si>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</si>
  <si>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</si>
  <si>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</si>
  <si>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</si>
  <si>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</si>
  <si>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</si>
  <si>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</si>
  <si>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</si>
  <si>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</si>
  <si>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</si>
  <si>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</si>
  <si>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</si>
  <si>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</si>
  <si>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</si>
  <si>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</si>
  <si>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</si>
  <si>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</si>
  <si>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</si>
  <si>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</si>
  <si>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</si>
  <si>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</si>
  <si>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</si>
  <si>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</si>
  <si>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</si>
  <si>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</si>
  <si>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</si>
  <si>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</si>
  <si>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</si>
  <si>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</si>
  <si>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</si>
  <si>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</si>
  <si>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</si>
  <si>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</si>
  <si>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</si>
  <si>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</si>
  <si>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</si>
  <si>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</si>
  <si>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</si>
  <si>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</si>
  <si>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</si>
  <si>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</si>
  <si>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</si>
  <si>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</si>
  <si>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</si>
  <si>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</si>
  <si>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</si>
  <si>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</si>
  <si>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</si>
  <si>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</si>
  <si>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</si>
  <si>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</si>
  <si>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</si>
  <si>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</si>
  <si>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</si>
  <si>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</si>
  <si>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</si>
  <si>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</si>
  <si>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</si>
  <si>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</si>
  <si>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</si>
  <si>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</si>
  <si>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</si>
  <si>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</si>
  <si>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</si>
  <si>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</si>
  <si>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</si>
  <si>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</si>
  <si>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</si>
  <si>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</si>
  <si>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</si>
  <si>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</si>
  <si>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</si>
  <si>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</si>
  <si>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</si>
  <si>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</si>
  <si>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</si>
  <si>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</si>
  <si>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</si>
  <si>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</si>
  <si>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</si>
  <si>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</si>
  <si>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</si>
  <si>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</si>
  <si>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</si>
  <si>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</si>
  <si>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</si>
  <si>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</si>
  <si>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</si>
  <si>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</si>
  <si>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</si>
  <si>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</si>
  <si>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</si>
  <si>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</si>
  <si>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</si>
  <si>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</si>
  <si>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</si>
  <si>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</si>
  <si>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</si>
  <si>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</si>
  <si>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</si>
  <si>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</si>
  <si>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</si>
  <si>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</si>
  <si>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</si>
  <si>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</si>
  <si>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</si>
  <si>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</si>
  <si>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</si>
  <si>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</si>
  <si>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</si>
  <si>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</si>
  <si>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</si>
  <si>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</si>
  <si>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</si>
  <si>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</si>
  <si>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</si>
  <si>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</si>
  <si>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</si>
  <si>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</si>
  <si>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</si>
  <si>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</si>
  <si>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</si>
  <si>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</si>
  <si>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</si>
  <si>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</si>
  <si>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</si>
  <si>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</si>
  <si>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</si>
  <si>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</si>
  <si>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</si>
  <si>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</si>
  <si>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</si>
  <si>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</si>
  <si>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</si>
  <si>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</si>
  <si>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</si>
  <si>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</si>
  <si>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</si>
  <si>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</si>
  <si>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</si>
  <si>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</si>
  <si>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</si>
  <si>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</si>
  <si>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</si>
  <si>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</si>
  <si>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</si>
  <si>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</si>
  <si>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</si>
  <si>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</si>
  <si>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</si>
  <si>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</si>
  <si>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</si>
  <si>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</si>
  <si>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</si>
  <si>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</si>
  <si>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</si>
  <si>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</si>
  <si>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</si>
  <si>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</si>
  <si>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</si>
  <si>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</si>
  <si>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</si>
  <si>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</si>
  <si>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</si>
  <si>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</si>
  <si>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</si>
  <si>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</si>
  <si>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</si>
  <si>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</si>
  <si>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</si>
  <si>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</si>
  <si>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</si>
  <si>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</si>
  <si>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</si>
  <si>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</si>
  <si>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</si>
  <si>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</si>
  <si>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</si>
  <si>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</si>
  <si>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</si>
  <si>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</si>
  <si>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</si>
  <si>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</si>
  <si>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</si>
  <si>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</si>
  <si>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</si>
  <si>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</si>
  <si>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</si>
  <si>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</si>
  <si>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</si>
  <si>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</si>
  <si>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</si>
  <si>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</si>
  <si>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</si>
  <si>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</si>
  <si>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</si>
  <si>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</si>
  <si>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</si>
  <si>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</si>
  <si>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</si>
  <si>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</si>
  <si>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</si>
  <si>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</si>
  <si>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</si>
  <si>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</si>
  <si>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</si>
  <si>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</si>
  <si>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</si>
  <si>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</si>
  <si>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</si>
  <si>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</si>
  <si>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</si>
  <si>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</si>
  <si>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</si>
  <si>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</si>
  <si>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</si>
  <si>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</si>
  <si>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</si>
  <si>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</si>
  <si>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</si>
  <si>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</si>
  <si>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</si>
  <si>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</si>
  <si>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</si>
  <si>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</si>
  <si>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</si>
  <si>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</si>
  <si>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</si>
  <si>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</si>
  <si>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</si>
  <si>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</si>
  <si>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</si>
  <si>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</si>
  <si>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</si>
  <si>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</si>
  <si>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</si>
  <si>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</si>
  <si>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</si>
  <si>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</si>
  <si>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</si>
  <si>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</si>
  <si>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</si>
  <si>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</si>
  <si>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</si>
  <si>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</si>
  <si>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</si>
  <si>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</si>
  <si>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</si>
  <si>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</si>
  <si>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</si>
  <si>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</si>
  <si>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</si>
  <si>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</si>
  <si>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</si>
  <si>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</si>
  <si>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</si>
  <si>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</si>
  <si>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</si>
  <si>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</si>
  <si>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</si>
  <si>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</si>
  <si>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</si>
  <si>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</si>
  <si>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</si>
  <si>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</si>
  <si>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</si>
  <si>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</si>
  <si>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</si>
  <si>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</si>
  <si>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</si>
  <si>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</si>
  <si>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</si>
  <si>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</si>
  <si>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</si>
  <si>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</si>
  <si>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</si>
  <si>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</si>
  <si>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</si>
  <si>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</si>
  <si>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</si>
  <si>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</si>
  <si>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</si>
  <si>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</si>
  <si>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</si>
  <si>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</si>
  <si>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</si>
  <si>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</si>
  <si>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</si>
  <si>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</si>
  <si>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</si>
  <si>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</si>
  <si>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</si>
  <si>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</si>
  <si>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</si>
  <si>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</si>
  <si>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</si>
  <si>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</si>
  <si>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</si>
  <si>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</si>
  <si>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</si>
  <si>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</si>
  <si>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</si>
  <si>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</si>
  <si>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</si>
  <si>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</si>
  <si>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</si>
  <si>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</si>
  <si>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</si>
  <si>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</si>
  <si>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</si>
  <si>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</si>
  <si>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</si>
  <si>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</si>
  <si>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</si>
  <si>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</si>
  <si>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</si>
  <si>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</si>
  <si>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</si>
  <si>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</si>
  <si>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</si>
  <si>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</si>
  <si>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</si>
  <si>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</si>
  <si>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</si>
  <si>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</si>
  <si>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</si>
  <si>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</si>
  <si>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</si>
  <si>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</si>
  <si>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</si>
  <si>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</si>
  <si>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</si>
  <si>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</si>
  <si>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</si>
  <si>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</si>
  <si>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</si>
  <si>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</si>
  <si>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</si>
  <si>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</si>
  <si>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</si>
  <si>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</si>
  <si>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</si>
  <si>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</si>
  <si>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</si>
  <si>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</si>
  <si>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</si>
  <si>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</si>
  <si>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</si>
  <si>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</si>
  <si>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</si>
  <si>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</si>
  <si>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</si>
  <si>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</si>
  <si>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</si>
  <si>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</si>
  <si>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</si>
  <si>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</si>
  <si>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</si>
  <si>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</si>
  <si>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</si>
  <si>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</si>
  <si>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</si>
  <si>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</si>
  <si>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</si>
  <si>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</si>
  <si>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</si>
  <si>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</si>
  <si>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</si>
  <si>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</si>
  <si>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</si>
  <si>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</si>
  <si>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</si>
  <si>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</si>
  <si>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</si>
  <si>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</si>
  <si>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</si>
  <si>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</si>
  <si>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</si>
  <si>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</si>
  <si>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</si>
  <si>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</si>
  <si>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</si>
  <si>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</si>
  <si>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</si>
  <si>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</si>
  <si>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</si>
  <si>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</si>
  <si>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</si>
  <si>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</si>
  <si>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</si>
  <si>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</si>
  <si>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</si>
  <si>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</si>
  <si>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</si>
  <si>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</si>
  <si>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</si>
  <si>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</si>
  <si>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</si>
  <si>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</si>
  <si>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</si>
  <si>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</si>
  <si>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</si>
  <si>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</si>
  <si>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</si>
  <si>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</si>
  <si>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</si>
  <si>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</si>
  <si>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</si>
  <si>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</si>
  <si>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</si>
  <si>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</si>
  <si>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</si>
  <si>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</si>
  <si>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</si>
  <si>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</si>
  <si>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</si>
  <si>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</si>
  <si>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</si>
  <si>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</si>
  <si>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</si>
  <si>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</si>
  <si>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</si>
  <si>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</si>
  <si>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</si>
  <si>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</si>
  <si>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</si>
  <si>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</si>
  <si>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</si>
  <si>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</si>
  <si>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</si>
  <si>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</si>
  <si>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</si>
  <si>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</si>
  <si>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</si>
  <si>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</si>
  <si>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</si>
  <si>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</si>
  <si>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</si>
  <si>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</si>
  <si>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</si>
  <si>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</si>
  <si>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</si>
  <si>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</si>
  <si>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</si>
  <si>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</si>
  <si>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</si>
  <si>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</si>
  <si>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</si>
  <si>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</si>
  <si>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</si>
  <si>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</si>
  <si>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</si>
  <si>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</si>
  <si>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</si>
  <si>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</si>
  <si>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</si>
  <si>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</si>
  <si>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</si>
  <si>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</si>
  <si>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</si>
  <si>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</si>
  <si>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</si>
  <si>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</si>
  <si>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</si>
  <si>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</si>
  <si>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</si>
  <si>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</si>
  <si>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</si>
  <si>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</si>
  <si>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</si>
  <si>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</si>
  <si>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</si>
  <si>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</si>
  <si>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</si>
  <si>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</si>
  <si>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</si>
  <si>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</si>
  <si>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</si>
  <si>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</si>
  <si>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</si>
  <si>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</si>
  <si>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</si>
  <si>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</si>
  <si>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</si>
  <si>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</si>
  <si>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</si>
  <si>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</si>
  <si>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</si>
  <si>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</si>
  <si>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</si>
  <si>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</si>
  <si>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</si>
  <si>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</si>
  <si>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</si>
  <si>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</si>
  <si>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</si>
  <si>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</si>
  <si>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</si>
  <si>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</si>
  <si>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</si>
  <si>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</si>
  <si>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</si>
  <si>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</si>
  <si>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</si>
  <si>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</si>
  <si>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</si>
  <si>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</si>
  <si>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</si>
  <si>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</si>
  <si>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</si>
  <si>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</si>
  <si>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</si>
  <si>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</si>
  <si>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</si>
  <si>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</si>
  <si>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</si>
  <si>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</si>
  <si>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</si>
  <si>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</si>
  <si>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</si>
  <si>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</si>
  <si>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</si>
  <si>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</si>
  <si>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</si>
  <si>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</si>
  <si>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</si>
  <si>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</si>
  <si>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</si>
  <si>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</si>
  <si>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</si>
  <si>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</si>
  <si>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</si>
  <si>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</si>
  <si>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</si>
  <si>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</si>
  <si>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</si>
  <si>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</si>
  <si>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</si>
  <si>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</si>
  <si>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</si>
  <si>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</si>
  <si>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</si>
  <si>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</si>
  <si>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</si>
  <si>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</si>
  <si>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</si>
  <si>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</si>
  <si>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</si>
  <si>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</si>
  <si>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</si>
  <si>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</si>
  <si>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</si>
  <si>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</si>
  <si>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</si>
  <si>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</si>
  <si>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</si>
  <si>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</si>
  <si>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</si>
  <si>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</si>
  <si>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</si>
  <si>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</si>
  <si>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</si>
  <si>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</si>
  <si>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</si>
  <si>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</si>
  <si>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</si>
  <si>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</si>
  <si>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</si>
  <si>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</si>
  <si>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</si>
  <si>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</si>
  <si>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</si>
  <si>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</si>
  <si>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</si>
  <si>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</si>
  <si>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</si>
  <si>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</si>
  <si>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</si>
  <si>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</si>
  <si>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</si>
  <si>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</si>
  <si>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</si>
  <si>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</si>
  <si>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</si>
  <si>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</si>
  <si>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</si>
  <si>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</si>
  <si>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</si>
  <si>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</si>
  <si>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</si>
  <si>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</si>
  <si>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</si>
  <si>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</si>
  <si>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</si>
  <si>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</si>
  <si>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</si>
  <si>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</si>
  <si>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</si>
  <si>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</si>
  <si>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</si>
  <si>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</si>
  <si>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</si>
  <si>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</si>
  <si>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</si>
  <si>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</si>
  <si>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</si>
  <si>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</si>
  <si>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</si>
  <si>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</si>
  <si>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</si>
  <si>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</si>
  <si>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</si>
  <si>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</si>
  <si>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</si>
  <si>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</si>
  <si>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</si>
  <si>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</si>
  <si>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</si>
  <si>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</si>
  <si>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</si>
  <si>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</si>
  <si>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</si>
  <si>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</si>
  <si>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</si>
  <si>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</si>
  <si>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</si>
  <si>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</si>
  <si>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</si>
  <si>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</si>
  <si>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</si>
  <si>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</si>
  <si>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</si>
  <si>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</si>
  <si>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</si>
  <si>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</si>
  <si>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</si>
  <si>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</si>
  <si>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</si>
  <si>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</si>
  <si>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</si>
  <si>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</si>
  <si>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</si>
  <si>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</si>
  <si>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</si>
  <si>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</si>
  <si>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</si>
  <si>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</si>
  <si>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</si>
  <si>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</si>
  <si>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</si>
  <si>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</si>
  <si>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</si>
  <si>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</si>
  <si>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</si>
  <si>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</si>
  <si>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</si>
  <si>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</si>
  <si>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</si>
  <si>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</si>
  <si>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</si>
  <si>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</si>
  <si>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</si>
  <si>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</si>
  <si>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</si>
  <si>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</si>
  <si>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</si>
  <si>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</si>
  <si>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</si>
  <si>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</si>
  <si>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</si>
  <si>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</si>
  <si>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</si>
  <si>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</si>
  <si>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</si>
  <si>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</si>
  <si>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</si>
  <si>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</si>
  <si>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</si>
  <si>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</si>
  <si>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</si>
  <si>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</si>
  <si>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</si>
  <si>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</si>
  <si>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</si>
  <si>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</si>
  <si>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</si>
  <si>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</si>
  <si>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</si>
  <si>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</si>
  <si>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</si>
  <si>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</si>
  <si>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</si>
  <si>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</si>
  <si>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</si>
  <si>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</si>
  <si>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</si>
  <si>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</si>
  <si>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</si>
  <si>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</si>
  <si>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</si>
  <si>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</si>
  <si>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</si>
  <si>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</si>
  <si>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</si>
  <si>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</si>
  <si>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</si>
  <si>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</si>
  <si>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</si>
  <si>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</si>
  <si>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</si>
  <si>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</si>
  <si>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</si>
  <si>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</si>
  <si>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</si>
  <si>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</si>
  <si>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</si>
  <si>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</si>
  <si>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</si>
  <si>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</si>
  <si>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</si>
  <si>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</si>
  <si>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</si>
  <si>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</si>
  <si>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</si>
  <si>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</si>
  <si>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</si>
  <si>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</si>
  <si>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</si>
  <si>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</si>
  <si>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</si>
  <si>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</si>
  <si>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</si>
  <si>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</si>
  <si>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</si>
  <si>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</si>
  <si>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</si>
  <si>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</si>
  <si>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</si>
  <si>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</si>
  <si>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</si>
  <si>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</si>
  <si>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</si>
  <si>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</si>
  <si>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</si>
  <si>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</si>
  <si>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</si>
  <si>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</si>
  <si>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</si>
  <si>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</si>
  <si>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</si>
  <si>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</si>
  <si>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</si>
  <si>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</si>
  <si>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</si>
  <si>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</si>
  <si>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</si>
  <si>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</si>
  <si>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</si>
  <si>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</si>
  <si>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</si>
  <si>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</si>
  <si>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</si>
  <si>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</si>
  <si>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</si>
  <si>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</si>
  <si>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</si>
  <si>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</si>
  <si>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</si>
  <si>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</si>
  <si>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</si>
  <si>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</si>
  <si>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</si>
  <si>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</si>
  <si>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</si>
  <si>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</si>
  <si>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</si>
  <si>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</si>
  <si>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</si>
  <si>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</si>
  <si>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</si>
  <si>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</si>
  <si>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</si>
  <si>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</si>
  <si>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</si>
  <si>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</si>
  <si>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</si>
  <si>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</si>
  <si>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</si>
  <si>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</si>
  <si>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</si>
  <si>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</si>
  <si>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</si>
  <si>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</si>
  <si>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</si>
  <si>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</si>
  <si>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</si>
  <si>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</si>
  <si>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</si>
  <si>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</si>
  <si>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</si>
  <si>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</si>
  <si>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</si>
  <si>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</si>
  <si>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</si>
  <si>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</si>
  <si>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</si>
  <si>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</si>
  <si>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</si>
  <si>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</si>
  <si>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</si>
  <si>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</si>
  <si>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</si>
  <si>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</si>
  <si>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</si>
  <si>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</si>
  <si>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</si>
  <si>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</si>
  <si>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</si>
  <si>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</si>
  <si>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</si>
  <si>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</si>
  <si>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</si>
  <si>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</si>
  <si>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</si>
  <si>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</si>
  <si>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</si>
  <si>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</si>
  <si>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</si>
  <si>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</si>
  <si>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</si>
  <si>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</si>
  <si>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</si>
  <si>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</si>
  <si>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</si>
  <si>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</si>
  <si>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</si>
  <si>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</si>
  <si>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</si>
  <si>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</si>
  <si>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</si>
  <si>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</si>
  <si>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</si>
  <si>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</si>
  <si>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</si>
  <si>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</si>
  <si>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</si>
  <si>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</si>
  <si>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</si>
  <si>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</si>
  <si>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</si>
  <si>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</si>
  <si>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</si>
  <si>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</si>
  <si>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</si>
  <si>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</si>
  <si>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</si>
  <si>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</si>
  <si>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</si>
  <si>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</si>
  <si>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</si>
  <si>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</si>
  <si>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</si>
  <si>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</si>
  <si>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</si>
  <si>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</si>
  <si>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</si>
  <si>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</si>
  <si>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</si>
  <si>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</si>
  <si>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</si>
  <si>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</si>
  <si>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</si>
  <si>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</si>
  <si>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</si>
  <si>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</si>
  <si>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</si>
  <si>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</si>
  <si>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</si>
  <si>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</si>
  <si>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</si>
  <si>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</si>
  <si>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</si>
  <si>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</si>
  <si>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</si>
  <si>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</si>
  <si>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</si>
  <si>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</si>
  <si>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</si>
  <si>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</si>
  <si>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</si>
  <si>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</si>
  <si>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</si>
  <si>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</si>
  <si>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</si>
  <si>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</si>
  <si>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</si>
  <si>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</si>
  <si>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</si>
  <si>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</si>
  <si>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</si>
  <si>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</si>
  <si>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</si>
  <si>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</si>
  <si>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</si>
  <si>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</si>
  <si>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</si>
  <si>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</si>
  <si>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</si>
  <si>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</si>
  <si>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</si>
  <si>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</si>
  <si>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</si>
  <si>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</si>
  <si>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</si>
  <si>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</si>
  <si>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</si>
  <si>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</si>
  <si>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</si>
  <si>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</si>
  <si>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</si>
  <si>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</si>
  <si>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</si>
  <si>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</si>
  <si>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</si>
  <si>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</si>
  <si>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</si>
  <si>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</si>
  <si>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</si>
  <si>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</si>
  <si>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</si>
  <si>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</si>
  <si>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</si>
  <si>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</si>
  <si>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</si>
  <si>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</si>
  <si>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</si>
  <si>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</si>
  <si>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</si>
  <si>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</si>
  <si>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</si>
  <si>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</si>
  <si>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</si>
  <si>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</si>
  <si>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</si>
  <si>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</si>
  <si>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</si>
  <si>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</si>
  <si>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</si>
  <si>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</si>
  <si>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</si>
  <si>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</si>
  <si>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</si>
  <si>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</si>
  <si>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</si>
  <si>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</si>
  <si>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</si>
  <si>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</si>
  <si>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</si>
  <si>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</si>
  <si>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</si>
  <si>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</si>
  <si>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</si>
  <si>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</si>
  <si>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</si>
  <si>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</si>
  <si>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</si>
  <si>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</si>
  <si>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</si>
  <si>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</si>
  <si>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</si>
  <si>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</si>
  <si>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</si>
  <si>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</si>
  <si>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</si>
  <si>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</si>
  <si>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</si>
  <si>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</si>
  <si>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</si>
  <si>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</si>
  <si>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</si>
  <si>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</si>
  <si>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</si>
  <si>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</si>
  <si>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</si>
  <si>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</si>
  <si>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</si>
  <si>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</si>
  <si>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</si>
  <si>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</si>
  <si>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</si>
  <si>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</si>
  <si>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</si>
  <si>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</si>
  <si>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</si>
  <si>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</si>
  <si>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</si>
  <si>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</si>
  <si>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</si>
  <si>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</si>
  <si>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</si>
  <si>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</si>
  <si>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</si>
  <si>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</si>
  <si>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</si>
  <si>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</si>
  <si>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</si>
  <si>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</si>
  <si>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</si>
  <si>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</si>
  <si>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</si>
  <si>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</si>
  <si>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</si>
  <si>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</si>
  <si>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</si>
  <si>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</si>
  <si>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</si>
  <si>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</si>
  <si>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</si>
  <si>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</si>
  <si>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</si>
  <si>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</si>
  <si>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</si>
  <si>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</si>
  <si>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</si>
  <si>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</si>
  <si>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</si>
  <si>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</si>
  <si>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</si>
  <si>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</si>
  <si>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</si>
  <si>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</si>
  <si>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</si>
  <si>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</si>
  <si>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</si>
  <si>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</si>
  <si>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</si>
  <si>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</si>
  <si>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</si>
  <si>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</si>
  <si>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</si>
  <si>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</si>
  <si>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</si>
  <si>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</si>
  <si>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</si>
  <si>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</si>
  <si>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</si>
  <si>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</si>
  <si>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</si>
  <si>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</si>
  <si>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</si>
  <si>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</si>
  <si>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</si>
  <si>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</si>
  <si>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</si>
  <si>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</si>
  <si>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</si>
  <si>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</si>
  <si>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</si>
  <si>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</si>
  <si>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</si>
  <si>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</si>
  <si>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</si>
  <si>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</si>
  <si>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</si>
  <si>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</si>
  <si>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</si>
  <si>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</si>
  <si>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</si>
  <si>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</si>
  <si>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</si>
  <si>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</si>
  <si>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</si>
  <si>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</si>
  <si>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</si>
  <si>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</si>
  <si>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</si>
  <si>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</si>
  <si>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</si>
  <si>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</si>
  <si>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</si>
  <si>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</si>
  <si>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</si>
  <si>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</si>
  <si>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</si>
  <si>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</si>
  <si>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</si>
  <si>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</si>
  <si>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</si>
  <si>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</si>
  <si>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</si>
  <si>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</si>
  <si>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</si>
  <si>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</si>
  <si>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</si>
  <si>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</si>
  <si>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</si>
  <si>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</si>
  <si>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</si>
  <si>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</si>
  <si>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</si>
  <si>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</si>
  <si>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</si>
  <si>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</si>
  <si>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</si>
  <si>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</si>
  <si>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</si>
  <si>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</si>
  <si>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</si>
  <si>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</si>
  <si>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</si>
  <si>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</si>
  <si>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</si>
  <si>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</si>
  <si>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</si>
  <si>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</si>
  <si>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</si>
  <si>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</si>
  <si>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</si>
  <si>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</si>
  <si>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</si>
  <si>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</si>
  <si>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</si>
  <si>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</si>
  <si>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</si>
  <si>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</si>
  <si>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</si>
  <si>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</si>
  <si>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</si>
  <si>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</si>
  <si>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</si>
  <si>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</si>
  <si>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</si>
  <si>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</si>
  <si>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</si>
  <si>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</si>
  <si>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</si>
  <si>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</si>
  <si>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</si>
  <si>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</si>
  <si>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</si>
  <si>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</si>
  <si>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PCM-20251112-00001323</t>
  </si>
  <si>
    <t xml:space="preserve">at site checking </t>
  </si>
  <si>
    <t>PCM-20251112-00001429</t>
  </si>
  <si>
    <t>ETA 30 min</t>
  </si>
  <si>
    <t>PCM-20251112-00001446</t>
  </si>
  <si>
    <t>ETA 25 km</t>
  </si>
  <si>
    <t xml:space="preserve"> PCM-20250215-00000830 </t>
  </si>
  <si>
    <t>LTE site still down and  site located in aramco area access issue need special permission</t>
  </si>
  <si>
    <t>PCM-20251112-00001025</t>
  </si>
  <si>
    <t>SCECO cut in area and EM team on the way to saving site SQR0079</t>
  </si>
  <si>
    <t>NO PCM</t>
  </si>
  <si>
    <t>SCECO cut in area and EM team on the way  need 30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</si>
  <si>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</si>
  <si>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</si>
  <si>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</si>
  <si>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</si>
  <si>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</si>
  <si>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</si>
  <si>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</si>
  <si>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</si>
  <si>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PCM-20251112-00000671</t>
  </si>
  <si>
    <t>cells down Due to rectifire issue , Team at site and found two obsolete ZTE rectifier modules not giving proper output voltage and cells flapping, team will submit it to WH for repairing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</si>
</sst>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9" fillId="0" borderId="9" xfId="0" applyFont="1" applyBorder="1" applyAlignment="1">
      <alignment horizontal="center" vertical="center" wrapText="1"/>
    </xf>
    <xf numFmtId="165" fontId="9" fillId="0" borderId="9" xfId="0" applyNumberFormat="1" applyFont="1" applyBorder="1" applyAlignment="1">
      <alignment horizontal="center" vertical="center" wrapText="1"/>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0" totalsRowShown="0" headerRowDxfId="174" dataDxfId="173" headerRowBorderDxfId="171" tableBorderDxfId="172" totalsRowBorderDxfId="170">
  <autoFilter ref="A1:L4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 totalsRowShown="0" headerRowDxfId="157" dataDxfId="156" headerRowBorderDxfId="154" tableBorderDxfId="155" totalsRowBorderDxfId="153">
  <autoFilter ref="A1:CJ1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4" totalsRowShown="0" headerRowDxfId="64" dataDxfId="63" headerRowBorderDxfId="61" tableBorderDxfId="62">
  <autoFilter ref="A1:L104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4" totalsRowShown="0" headerRowDxfId="48" dataDxfId="47" headerRowBorderDxfId="45" tableBorderDxfId="46" totalsRowBorderDxfId="44">
  <autoFilter ref="A1:L3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4" totalsRowShown="0" headerRowDxfId="31" dataDxfId="30" headerRowBorderDxfId="28" tableBorderDxfId="29">
  <autoFilter ref="A1:L23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52" totalsRowShown="0" headerRowDxfId="15" dataDxfId="14" headerRowBorderDxfId="12" tableBorderDxfId="13">
  <autoFilter ref="A1:L15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20"/>
  <sheetViews>
    <sheetView workbookViewId="0">
      <selection activeCell="K8" sqref="K8"/>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310.67923483796039</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28" ca="1" si="0">IFERROR(NOW()-F3,"")</f>
        <v>45973.627660763887</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45973.627660763887</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45973.627660763887</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45973.627660763887</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45973.627660763887</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45973.627660763887</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45973.627660763887</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45973.627660763887</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45973.627660763887</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45973.627660763887</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45973.627660763887</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45973.627660763887</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45973.627660763887</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45973.627660763887</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45973.627660763887</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45973.627660763887</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45973.627660763887</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45973.627660763887</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45973.627660763887</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45973.627660763887</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45973.627660763887</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45973.627660763887</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45973.627660763887</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45973.627660763887</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45973.627660763887</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45973.627660763887</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ref="G29:G60" ca="1" si="1">IFERROR(NOW()-F29,"")</f>
        <v>45973.627660763887</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45973.627660763887</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45973.627660763887</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45973.627660763887</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45973.627660763887</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45973.627660763887</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45973.627660763887</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45973.627660763887</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45973.627660763887</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45973.627660763887</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45973.627660763887</v>
      </c>
      <c r="H39" s="111"/>
      <c r="I39" s="109" t="str">
        <f>IFERROR(VLOOKUP(D39,DB!A:F,6,0),"")</f>
        <v/>
      </c>
      <c r="J39" s="109" t="str">
        <f>IFERROR(VLOOKUP(D39,DB!A:G,7,0),"")</f>
        <v/>
      </c>
      <c r="K39" s="113"/>
      <c r="L39" s="114" t="str">
        <f>IFERROR(VLOOKUP(D39,DB!A:I,9,0),"")</f>
        <v/>
      </c>
    </row>
    <row r="40" spans="1:12" ht="15" customHeight="1">
      <c r="A40" s="117"/>
      <c r="B40" s="118" t="str">
        <f>IFERROR(VLOOKUP(D40,DB!A:K,11,0),"")</f>
        <v/>
      </c>
      <c r="C40" s="118"/>
      <c r="D40" s="118"/>
      <c r="E40" s="119"/>
      <c r="F40" s="120"/>
      <c r="G40" s="121">
        <f t="shared" ca="1" si="1"/>
        <v>45973.627660763887</v>
      </c>
      <c r="H40" s="120"/>
      <c r="I40" s="118" t="str">
        <f>IFERROR(VLOOKUP(D40,DB!A:F,6,0),"")</f>
        <v/>
      </c>
      <c r="J40" s="118" t="str">
        <f>IFERROR(VLOOKUP(D40,DB!A:G,7,0),"")</f>
        <v/>
      </c>
      <c r="K40" s="122"/>
      <c r="L40" s="123" t="str">
        <f>IFERROR(VLOOKUP(D40,DB!A:I,9,0),"")</f>
        <v/>
      </c>
    </row>
    <row r="41" spans="1:12" ht="15" customHeight="1">
      <c r="A41" s="158"/>
      <c r="B41" s="159" t="str">
        <f>IFERROR(VLOOKUP(D41,DB!A:K,11,0),"")</f>
        <v/>
      </c>
      <c r="C41" s="159"/>
      <c r="D41" s="159"/>
      <c r="E41" s="160"/>
      <c r="F41" s="155"/>
      <c r="G41" s="161">
        <f ca="1">IFERROR(NOW()-F41,"")</f>
        <v>45973.627660763887</v>
      </c>
      <c r="H41" s="155"/>
      <c r="I41" s="159" t="str">
        <f>IFERROR(VLOOKUP(D41,DB!A:F,6,0),"")</f>
        <v/>
      </c>
      <c r="J41" s="159" t="str">
        <f>IFERROR(VLOOKUP(D41,DB!A:G,7,0),"")</f>
        <v/>
      </c>
      <c r="K41" s="162"/>
      <c r="L41" s="163" t="str">
        <f>IFERROR(VLOOKUP(D41,DB!A:I,9,0),"")</f>
        <v/>
      </c>
    </row>
    <row r="42" spans="1:12" ht="15" customHeight="1">
      <c r="A42" s="158"/>
      <c r="B42" s="159" t="str">
        <f>IFERROR(VLOOKUP(D42,DB!A:K,11,0),"")</f>
        <v/>
      </c>
      <c r="C42" s="159"/>
      <c r="D42" s="159"/>
      <c r="E42" s="160"/>
      <c r="F42" s="155"/>
      <c r="G42" s="161">
        <f ca="1">IFERROR(NOW()-F42,"")</f>
        <v>45973.627660763887</v>
      </c>
      <c r="H42" s="155"/>
      <c r="I42" s="159" t="str">
        <f>IFERROR(VLOOKUP(D42,DB!A:F,6,0),"")</f>
        <v/>
      </c>
      <c r="J42" s="159" t="str">
        <f>IFERROR(VLOOKUP(D42,DB!A:G,7,0),"")</f>
        <v/>
      </c>
      <c r="K42" s="162"/>
      <c r="L42" s="163" t="str">
        <f>IFERROR(VLOOKUP(D42,DB!A:I,9,0),"")</f>
        <v/>
      </c>
    </row>
    <row r="43" spans="1:12" ht="15" customHeight="1">
      <c r="A43" s="158"/>
      <c r="B43" s="159" t="str">
        <f>IFERROR(VLOOKUP(D43,DB!A:K,11,0),"")</f>
        <v/>
      </c>
      <c r="C43" s="159"/>
      <c r="D43" s="159"/>
      <c r="E43" s="160"/>
      <c r="F43" s="155"/>
      <c r="G43" s="161">
        <f ca="1">IFERROR(NOW()-F43,"")</f>
        <v>45973.627660763887</v>
      </c>
      <c r="H43" s="155"/>
      <c r="I43" s="159" t="str">
        <f>IFERROR(VLOOKUP(D43,DB!A:F,6,0),"")</f>
        <v/>
      </c>
      <c r="J43" s="159" t="str">
        <f>IFERROR(VLOOKUP(D43,DB!A:G,7,0),"")</f>
        <v/>
      </c>
      <c r="K43" s="162"/>
      <c r="L43" s="163" t="str">
        <f>IFERROR(VLOOKUP(D43,DB!A:I,9,0),"")</f>
        <v/>
      </c>
    </row>
    <row r="44" spans="1:12" ht="15" customHeight="1">
      <c r="A44" s="158"/>
      <c r="B44" s="159" t="str">
        <f>IFERROR(VLOOKUP(D44,DB!A:K,11,0),"")</f>
        <v/>
      </c>
      <c r="C44" s="159"/>
      <c r="D44" s="159"/>
      <c r="E44" s="160"/>
      <c r="F44" s="155"/>
      <c r="G44" s="161">
        <f ca="1">IFERROR(NOW()-F44,"")</f>
        <v>45973.627660763887</v>
      </c>
      <c r="H44" s="155"/>
      <c r="I44" s="159" t="str">
        <f>IFERROR(VLOOKUP(D44,DB!A:F,6,0),"")</f>
        <v/>
      </c>
      <c r="J44" s="159" t="str">
        <f>IFERROR(VLOOKUP(D44,DB!A:G,7,0),"")</f>
        <v/>
      </c>
      <c r="K44" s="162"/>
      <c r="L44" s="163" t="str">
        <f>IFERROR(VLOOKUP(D44,DB!A:I,9,0),"")</f>
        <v/>
      </c>
    </row>
    <row r="45" spans="1:12" ht="15" customHeight="1">
      <c r="A45" s="158"/>
      <c r="B45" s="159" t="str">
        <f>IFERROR(VLOOKUP(D45,DB!A:K,11,0),"")</f>
        <v/>
      </c>
      <c r="C45" s="159"/>
      <c r="D45" s="159"/>
      <c r="E45" s="160"/>
      <c r="F45" s="155"/>
      <c r="G45" s="161">
        <f ca="1">IFERROR(NOW()-F45,"")</f>
        <v>45973.627660763887</v>
      </c>
      <c r="H45" s="155"/>
      <c r="I45" s="159" t="str">
        <f>IFERROR(VLOOKUP(D45,DB!A:F,6,0),"")</f>
        <v/>
      </c>
      <c r="J45" s="159" t="str">
        <f>IFERROR(VLOOKUP(D45,DB!A:G,7,0),"")</f>
        <v/>
      </c>
      <c r="K45" s="162"/>
      <c r="L45" s="163" t="str">
        <f>IFERROR(VLOOKUP(D45,DB!A:I,9,0),"")</f>
        <v/>
      </c>
    </row>
    <row r="46" spans="1:12" ht="15" customHeight="1">
      <c r="A46" s="158"/>
      <c r="B46" s="159" t="str">
        <f>IFERROR(VLOOKUP(D46,DB!A:K,11,0),"")</f>
        <v/>
      </c>
      <c r="C46" s="159"/>
      <c r="D46" s="159"/>
      <c r="E46" s="160"/>
      <c r="F46" s="155"/>
      <c r="G46" s="161">
        <f ca="1">IFERROR(NOW()-F46,"")</f>
        <v>45973.627660763887</v>
      </c>
      <c r="H46" s="155"/>
      <c r="I46" s="159" t="str">
        <f>IFERROR(VLOOKUP(D46,DB!A:F,6,0),"")</f>
        <v/>
      </c>
      <c r="J46" s="159" t="str">
        <f>IFERROR(VLOOKUP(D46,DB!A:G,7,0),"")</f>
        <v/>
      </c>
      <c r="K46" s="162"/>
      <c r="L46" s="163" t="str">
        <f>IFERROR(VLOOKUP(D46,DB!A:I,9,0),"")</f>
        <v/>
      </c>
    </row>
    <row r="47" spans="1:12" ht="15" customHeight="1">
      <c r="A47" s="158"/>
      <c r="B47" s="159" t="str">
        <f>IFERROR(VLOOKUP(D47,DB!A:K,11,0),"")</f>
        <v/>
      </c>
      <c r="C47" s="159"/>
      <c r="D47" s="159"/>
      <c r="E47" s="160"/>
      <c r="F47" s="155"/>
      <c r="G47" s="161">
        <f ca="1">IFERROR(NOW()-F47,"")</f>
        <v>45973.627660763887</v>
      </c>
      <c r="H47" s="155"/>
      <c r="I47" s="159" t="str">
        <f>IFERROR(VLOOKUP(D47,DB!A:F,6,0),"")</f>
        <v/>
      </c>
      <c r="J47" s="159" t="str">
        <f>IFERROR(VLOOKUP(D47,DB!A:G,7,0),"")</f>
        <v/>
      </c>
      <c r="K47" s="162"/>
      <c r="L47" s="163" t="str">
        <f>IFERROR(VLOOKUP(D47,DB!A:I,9,0),"")</f>
        <v/>
      </c>
    </row>
    <row r="48" spans="1:12" ht="15" customHeight="1">
      <c r="A48" s="158"/>
      <c r="B48" s="159" t="str">
        <f>IFERROR(VLOOKUP(D48,DB!A:K,11,0),"")</f>
        <v/>
      </c>
      <c r="C48" s="159"/>
      <c r="D48" s="159"/>
      <c r="E48" s="160"/>
      <c r="F48" s="155"/>
      <c r="G48" s="161">
        <f ca="1">IFERROR(NOW()-F48,"")</f>
        <v>45973.627660763887</v>
      </c>
      <c r="H48" s="155"/>
      <c r="I48" s="159" t="str">
        <f>IFERROR(VLOOKUP(D48,DB!A:F,6,0),"")</f>
        <v/>
      </c>
      <c r="J48" s="159" t="str">
        <f>IFERROR(VLOOKUP(D48,DB!A:G,7,0),"")</f>
        <v/>
      </c>
      <c r="K48" s="162"/>
      <c r="L48" s="163" t="str">
        <f>IFERROR(VLOOKUP(D48,DB!A:I,9,0),"")</f>
        <v/>
      </c>
    </row>
    <row r="49" spans="1:12" ht="15" customHeight="1">
      <c r="A49" s="158"/>
      <c r="B49" s="159" t="str">
        <f>IFERROR(VLOOKUP(D49,DB!A:K,11,0),"")</f>
        <v/>
      </c>
      <c r="C49" s="159"/>
      <c r="D49" s="159"/>
      <c r="E49" s="160"/>
      <c r="F49" s="155"/>
      <c r="G49" s="161">
        <f ca="1">IFERROR(NOW()-F49,"")</f>
        <v>45973.627660763887</v>
      </c>
      <c r="H49" s="155"/>
      <c r="I49" s="159" t="str">
        <f>IFERROR(VLOOKUP(D49,DB!A:F,6,0),"")</f>
        <v/>
      </c>
      <c r="J49" s="159" t="str">
        <f>IFERROR(VLOOKUP(D49,DB!A:G,7,0),"")</f>
        <v/>
      </c>
      <c r="K49" s="162"/>
      <c r="L49" s="163" t="str">
        <f>IFERROR(VLOOKUP(D49,DB!A:I,9,0),"")</f>
        <v/>
      </c>
    </row>
    <row r="50" spans="1:12" ht="15" customHeight="1">
      <c r="A50" s="158"/>
      <c r="B50" s="159" t="str">
        <f>IFERROR(VLOOKUP(D50,DB!A:K,11,0),"")</f>
        <v/>
      </c>
      <c r="C50" s="159"/>
      <c r="D50" s="159"/>
      <c r="E50" s="160"/>
      <c r="F50" s="155"/>
      <c r="G50" s="161">
        <f ca="1">IFERROR(NOW()-F50,"")</f>
        <v>45973.627660763887</v>
      </c>
      <c r="H50" s="155"/>
      <c r="I50" s="159" t="str">
        <f>IFERROR(VLOOKUP(D50,DB!A:F,6,0),"")</f>
        <v/>
      </c>
      <c r="J50" s="159" t="str">
        <f>IFERROR(VLOOKUP(D50,DB!A:G,7,0),"")</f>
        <v/>
      </c>
      <c r="K50" s="162"/>
      <c r="L50" s="163" t="str">
        <f>IFERROR(VLOOKUP(D50,DB!A:I,9,0),"")</f>
        <v/>
      </c>
    </row>
    <row r="51" spans="1:12" ht="15" customHeight="1">
      <c r="A51" s="158"/>
      <c r="B51" s="159" t="str">
        <f>IFERROR(VLOOKUP(D51,DB!A:K,11,0),"")</f>
        <v/>
      </c>
      <c r="C51" s="159"/>
      <c r="D51" s="159"/>
      <c r="E51" s="160"/>
      <c r="F51" s="155"/>
      <c r="G51" s="161">
        <f ca="1">IFERROR(NOW()-F51,"")</f>
        <v>45973.627660763887</v>
      </c>
      <c r="H51" s="155"/>
      <c r="I51" s="159" t="str">
        <f>IFERROR(VLOOKUP(D51,DB!A:F,6,0),"")</f>
        <v/>
      </c>
      <c r="J51" s="159" t="str">
        <f>IFERROR(VLOOKUP(D51,DB!A:G,7,0),"")</f>
        <v/>
      </c>
      <c r="K51" s="162"/>
      <c r="L51" s="163" t="str">
        <f>IFERROR(VLOOKUP(D51,DB!A:I,9,0),"")</f>
        <v/>
      </c>
    </row>
    <row r="52" spans="1:12" ht="15" customHeight="1">
      <c r="A52" s="158"/>
      <c r="B52" s="159" t="str">
        <f>IFERROR(VLOOKUP(D52,DB!A:K,11,0),"")</f>
        <v/>
      </c>
      <c r="C52" s="159"/>
      <c r="D52" s="159"/>
      <c r="E52" s="160"/>
      <c r="F52" s="155"/>
      <c r="G52" s="161">
        <f ca="1">IFERROR(NOW()-F52,"")</f>
        <v>45973.627660763887</v>
      </c>
      <c r="H52" s="155"/>
      <c r="I52" s="159" t="str">
        <f>IFERROR(VLOOKUP(D52,DB!A:F,6,0),"")</f>
        <v/>
      </c>
      <c r="J52" s="159" t="str">
        <f>IFERROR(VLOOKUP(D52,DB!A:G,7,0),"")</f>
        <v/>
      </c>
      <c r="K52" s="162"/>
      <c r="L52" s="163" t="str">
        <f>IFERROR(VLOOKUP(D52,DB!A:I,9,0),"")</f>
        <v/>
      </c>
    </row>
    <row r="53" spans="1:12" ht="15" customHeight="1">
      <c r="A53" s="158"/>
      <c r="B53" s="159" t="str">
        <f>IFERROR(VLOOKUP(D53,DB!A:K,11,0),"")</f>
        <v/>
      </c>
      <c r="C53" s="159"/>
      <c r="D53" s="159"/>
      <c r="E53" s="160"/>
      <c r="F53" s="155"/>
      <c r="G53" s="161">
        <f ca="1">IFERROR(NOW()-F53,"")</f>
        <v>45973.627660763887</v>
      </c>
      <c r="H53" s="155"/>
      <c r="I53" s="159" t="str">
        <f>IFERROR(VLOOKUP(D53,DB!A:F,6,0),"")</f>
        <v/>
      </c>
      <c r="J53" s="159" t="str">
        <f>IFERROR(VLOOKUP(D53,DB!A:G,7,0),"")</f>
        <v/>
      </c>
      <c r="K53" s="162"/>
      <c r="L53" s="163" t="str">
        <f>IFERROR(VLOOKUP(D53,DB!A:I,9,0),"")</f>
        <v/>
      </c>
    </row>
    <row r="54" spans="1:12" ht="15" customHeight="1">
      <c r="A54" s="158"/>
      <c r="B54" s="159" t="str">
        <f>IFERROR(VLOOKUP(D54,DB!A:K,11,0),"")</f>
        <v/>
      </c>
      <c r="C54" s="159"/>
      <c r="D54" s="159"/>
      <c r="E54" s="160"/>
      <c r="F54" s="155"/>
      <c r="G54" s="161">
        <f ca="1">IFERROR(NOW()-F54,"")</f>
        <v>45973.627660763887</v>
      </c>
      <c r="H54" s="155"/>
      <c r="I54" s="159" t="str">
        <f>IFERROR(VLOOKUP(D54,DB!A:F,6,0),"")</f>
        <v/>
      </c>
      <c r="J54" s="159" t="str">
        <f>IFERROR(VLOOKUP(D54,DB!A:G,7,0),"")</f>
        <v/>
      </c>
      <c r="K54" s="162"/>
      <c r="L54" s="163" t="str">
        <f>IFERROR(VLOOKUP(D54,DB!A:I,9,0),"")</f>
        <v/>
      </c>
    </row>
    <row r="55" spans="1:12" ht="15" customHeight="1">
      <c r="A55" s="158"/>
      <c r="B55" s="159" t="str">
        <f>IFERROR(VLOOKUP(D55,DB!A:K,11,0),"")</f>
        <v/>
      </c>
      <c r="C55" s="159"/>
      <c r="D55" s="159"/>
      <c r="E55" s="160"/>
      <c r="F55" s="155"/>
      <c r="G55" s="161">
        <f ca="1">IFERROR(NOW()-F55,"")</f>
        <v>45973.627660763887</v>
      </c>
      <c r="H55" s="155"/>
      <c r="I55" s="159" t="str">
        <f>IFERROR(VLOOKUP(D55,DB!A:F,6,0),"")</f>
        <v/>
      </c>
      <c r="J55" s="159" t="str">
        <f>IFERROR(VLOOKUP(D55,DB!A:G,7,0),"")</f>
        <v/>
      </c>
      <c r="K55" s="162"/>
      <c r="L55" s="163" t="str">
        <f>IFERROR(VLOOKUP(D55,DB!A:I,9,0),"")</f>
        <v/>
      </c>
    </row>
    <row r="56" spans="1:12" ht="15" customHeight="1">
      <c r="A56" s="158"/>
      <c r="B56" s="159" t="str">
        <f>IFERROR(VLOOKUP(D56,DB!A:K,11,0),"")</f>
        <v/>
      </c>
      <c r="C56" s="159"/>
      <c r="D56" s="159"/>
      <c r="E56" s="160"/>
      <c r="F56" s="155"/>
      <c r="G56" s="161">
        <f ca="1">IFERROR(NOW()-F56,"")</f>
        <v>45973.627660763887</v>
      </c>
      <c r="H56" s="155"/>
      <c r="I56" s="159" t="str">
        <f>IFERROR(VLOOKUP(D56,DB!A:F,6,0),"")</f>
        <v/>
      </c>
      <c r="J56" s="159" t="str">
        <f>IFERROR(VLOOKUP(D56,DB!A:G,7,0),"")</f>
        <v/>
      </c>
      <c r="K56" s="162"/>
      <c r="L56" s="163" t="str">
        <f>IFERROR(VLOOKUP(D56,DB!A:I,9,0),"")</f>
        <v/>
      </c>
    </row>
    <row r="57" spans="1:12" ht="15" customHeight="1">
      <c r="A57" s="158"/>
      <c r="B57" s="159" t="str">
        <f>IFERROR(VLOOKUP(D57,DB!A:K,11,0),"")</f>
        <v/>
      </c>
      <c r="C57" s="159"/>
      <c r="D57" s="159"/>
      <c r="E57" s="160"/>
      <c r="F57" s="155"/>
      <c r="G57" s="161">
        <f ca="1">IFERROR(NOW()-F57,"")</f>
        <v>45973.627660763887</v>
      </c>
      <c r="H57" s="155"/>
      <c r="I57" s="159" t="str">
        <f>IFERROR(VLOOKUP(D57,DB!A:F,6,0),"")</f>
        <v/>
      </c>
      <c r="J57" s="159" t="str">
        <f>IFERROR(VLOOKUP(D57,DB!A:G,7,0),"")</f>
        <v/>
      </c>
      <c r="K57" s="162"/>
      <c r="L57" s="163" t="str">
        <f>IFERROR(VLOOKUP(D57,DB!A:I,9,0),"")</f>
        <v/>
      </c>
    </row>
    <row r="58" spans="1:12" ht="15" customHeight="1">
      <c r="A58" s="158"/>
      <c r="B58" s="159" t="str">
        <f>IFERROR(VLOOKUP(D58,DB!A:K,11,0),"")</f>
        <v/>
      </c>
      <c r="C58" s="159"/>
      <c r="D58" s="159"/>
      <c r="E58" s="160"/>
      <c r="F58" s="155"/>
      <c r="G58" s="161">
        <f ca="1">IFERROR(NOW()-F58,"")</f>
        <v>45973.627660763887</v>
      </c>
      <c r="H58" s="155"/>
      <c r="I58" s="159" t="str">
        <f>IFERROR(VLOOKUP(D58,DB!A:F,6,0),"")</f>
        <v/>
      </c>
      <c r="J58" s="159" t="str">
        <f>IFERROR(VLOOKUP(D58,DB!A:G,7,0),"")</f>
        <v/>
      </c>
      <c r="K58" s="162"/>
      <c r="L58" s="163" t="str">
        <f>IFERROR(VLOOKUP(D58,DB!A:I,9,0),"")</f>
        <v/>
      </c>
    </row>
    <row r="59" spans="1:12" ht="15" customHeight="1">
      <c r="A59" s="158"/>
      <c r="B59" s="159" t="str">
        <f>IFERROR(VLOOKUP(D59,DB!A:K,11,0),"")</f>
        <v/>
      </c>
      <c r="C59" s="159"/>
      <c r="D59" s="159"/>
      <c r="E59" s="160"/>
      <c r="F59" s="155"/>
      <c r="G59" s="161">
        <f ca="1">IFERROR(NOW()-F59,"")</f>
        <v>45973.627660763887</v>
      </c>
      <c r="H59" s="155"/>
      <c r="I59" s="159" t="str">
        <f>IFERROR(VLOOKUP(D59,DB!A:F,6,0),"")</f>
        <v/>
      </c>
      <c r="J59" s="159" t="str">
        <f>IFERROR(VLOOKUP(D59,DB!A:G,7,0),"")</f>
        <v/>
      </c>
      <c r="K59" s="162"/>
      <c r="L59" s="163" t="str">
        <f>IFERROR(VLOOKUP(D59,DB!A:I,9,0),"")</f>
        <v/>
      </c>
    </row>
    <row r="60" spans="1:12" ht="15" customHeight="1">
      <c r="A60" s="158"/>
      <c r="B60" s="159" t="str">
        <f>IFERROR(VLOOKUP(D60,DB!A:K,11,0),"")</f>
        <v/>
      </c>
      <c r="C60" s="159"/>
      <c r="D60" s="159"/>
      <c r="E60" s="160"/>
      <c r="F60" s="155"/>
      <c r="G60" s="161">
        <f ca="1">IFERROR(NOW()-F60,"")</f>
        <v>45973.627660763887</v>
      </c>
      <c r="H60" s="155"/>
      <c r="I60" s="159" t="str">
        <f>IFERROR(VLOOKUP(D60,DB!A:F,6,0),"")</f>
        <v/>
      </c>
      <c r="J60" s="159" t="str">
        <f>IFERROR(VLOOKUP(D60,DB!A:G,7,0),"")</f>
        <v/>
      </c>
      <c r="K60" s="162"/>
      <c r="L60" s="163" t="str">
        <f>IFERROR(VLOOKUP(D60,DB!A:I,9,0),"")</f>
        <v/>
      </c>
    </row>
    <row r="61" spans="1:12" ht="15" customHeight="1">
      <c r="A61" s="158"/>
      <c r="B61" s="159" t="str">
        <f>IFERROR(VLOOKUP(D61,DB!A:K,11,0),"")</f>
        <v/>
      </c>
      <c r="C61" s="159"/>
      <c r="D61" s="159"/>
      <c r="E61" s="160"/>
      <c r="F61" s="155"/>
      <c r="G61" s="161">
        <f ca="1">IFERROR(NOW()-F61,"")</f>
        <v>45973.627660763887</v>
      </c>
      <c r="H61" s="155"/>
      <c r="I61" s="159" t="str">
        <f>IFERROR(VLOOKUP(D61,DB!A:F,6,0),"")</f>
        <v/>
      </c>
      <c r="J61" s="159" t="str">
        <f>IFERROR(VLOOKUP(D61,DB!A:G,7,0),"")</f>
        <v/>
      </c>
      <c r="K61" s="162"/>
      <c r="L61" s="163" t="str">
        <f>IFERROR(VLOOKUP(D61,DB!A:I,9,0),"")</f>
        <v/>
      </c>
    </row>
    <row r="62" spans="1:12" ht="15" customHeight="1">
      <c r="A62" s="158"/>
      <c r="B62" s="159" t="str">
        <f>IFERROR(VLOOKUP(D62,DB!A:K,11,0),"")</f>
        <v/>
      </c>
      <c r="C62" s="159"/>
      <c r="D62" s="159"/>
      <c r="E62" s="160"/>
      <c r="F62" s="155"/>
      <c r="G62" s="161">
        <f ca="1">IFERROR(NOW()-F62,"")</f>
        <v>45973.627660763887</v>
      </c>
      <c r="H62" s="155"/>
      <c r="I62" s="159" t="str">
        <f>IFERROR(VLOOKUP(D62,DB!A:F,6,0),"")</f>
        <v/>
      </c>
      <c r="J62" s="159" t="str">
        <f>IFERROR(VLOOKUP(D62,DB!A:G,7,0),"")</f>
        <v/>
      </c>
      <c r="K62" s="162"/>
      <c r="L62" s="163" t="str">
        <f>IFERROR(VLOOKUP(D62,DB!A:I,9,0),"")</f>
        <v/>
      </c>
    </row>
    <row r="63" spans="1:12" ht="15" customHeight="1">
      <c r="A63" s="158"/>
      <c r="B63" s="159" t="str">
        <f>IFERROR(VLOOKUP(D63,DB!A:K,11,0),"")</f>
        <v/>
      </c>
      <c r="C63" s="159"/>
      <c r="D63" s="159"/>
      <c r="E63" s="160"/>
      <c r="F63" s="155"/>
      <c r="G63" s="161">
        <f ca="1">IFERROR(NOW()-F63,"")</f>
        <v>45973.627660763887</v>
      </c>
      <c r="H63" s="155"/>
      <c r="I63" s="159" t="str">
        <f>IFERROR(VLOOKUP(D63,DB!A:F,6,0),"")</f>
        <v/>
      </c>
      <c r="J63" s="159" t="str">
        <f>IFERROR(VLOOKUP(D63,DB!A:G,7,0),"")</f>
        <v/>
      </c>
      <c r="K63" s="162"/>
      <c r="L63" s="163" t="str">
        <f>IFERROR(VLOOKUP(D63,DB!A:I,9,0),"")</f>
        <v/>
      </c>
    </row>
    <row r="64" spans="1:12" ht="15" customHeight="1">
      <c r="A64" s="158"/>
      <c r="B64" s="159" t="str">
        <f>IFERROR(VLOOKUP(D64,DB!A:K,11,0),"")</f>
        <v/>
      </c>
      <c r="C64" s="159"/>
      <c r="D64" s="159"/>
      <c r="E64" s="160"/>
      <c r="F64" s="155"/>
      <c r="G64" s="161">
        <f ca="1">IFERROR(NOW()-F64,"")</f>
        <v>45973.627660763887</v>
      </c>
      <c r="H64" s="155"/>
      <c r="I64" s="159" t="str">
        <f>IFERROR(VLOOKUP(D64,DB!A:F,6,0),"")</f>
        <v/>
      </c>
      <c r="J64" s="159" t="str">
        <f>IFERROR(VLOOKUP(D64,DB!A:G,7,0),"")</f>
        <v/>
      </c>
      <c r="K64" s="162"/>
      <c r="L64" s="163" t="str">
        <f>IFERROR(VLOOKUP(D64,DB!A:I,9,0),"")</f>
        <v/>
      </c>
    </row>
    <row r="65" spans="1:12" ht="15" customHeight="1">
      <c r="A65" s="158"/>
      <c r="B65" s="159" t="str">
        <f>IFERROR(VLOOKUP(D65,DB!A:K,11,0),"")</f>
        <v/>
      </c>
      <c r="C65" s="159"/>
      <c r="D65" s="159"/>
      <c r="E65" s="160"/>
      <c r="F65" s="155"/>
      <c r="G65" s="161">
        <f ca="1">IFERROR(NOW()-F65,"")</f>
        <v>45973.627660763887</v>
      </c>
      <c r="H65" s="155"/>
      <c r="I65" s="159" t="str">
        <f>IFERROR(VLOOKUP(D65,DB!A:F,6,0),"")</f>
        <v/>
      </c>
      <c r="J65" s="159" t="str">
        <f>IFERROR(VLOOKUP(D65,DB!A:G,7,0),"")</f>
        <v/>
      </c>
      <c r="K65" s="162"/>
      <c r="L65" s="163" t="str">
        <f>IFERROR(VLOOKUP(D65,DB!A:I,9,0),"")</f>
        <v/>
      </c>
    </row>
    <row r="66" spans="1:12" ht="15" customHeight="1">
      <c r="A66" s="158"/>
      <c r="B66" s="159" t="str">
        <f>IFERROR(VLOOKUP(D66,DB!A:K,11,0),"")</f>
        <v/>
      </c>
      <c r="C66" s="159"/>
      <c r="D66" s="159"/>
      <c r="E66" s="160"/>
      <c r="F66" s="155"/>
      <c r="G66" s="161">
        <f ca="1">IFERROR(NOW()-F66,"")</f>
        <v>45973.627660763887</v>
      </c>
      <c r="H66" s="155"/>
      <c r="I66" s="159" t="str">
        <f>IFERROR(VLOOKUP(D66,DB!A:F,6,0),"")</f>
        <v/>
      </c>
      <c r="J66" s="159" t="str">
        <f>IFERROR(VLOOKUP(D66,DB!A:G,7,0),"")</f>
        <v/>
      </c>
      <c r="K66" s="162"/>
      <c r="L66" s="163" t="str">
        <f>IFERROR(VLOOKUP(D66,DB!A:I,9,0),"")</f>
        <v/>
      </c>
    </row>
    <row r="67" spans="1:12" ht="15" customHeight="1">
      <c r="A67" s="158"/>
      <c r="B67" s="159" t="str">
        <f>IFERROR(VLOOKUP(D67,DB!A:K,11,0),"")</f>
        <v/>
      </c>
      <c r="C67" s="159"/>
      <c r="D67" s="159"/>
      <c r="E67" s="160"/>
      <c r="F67" s="155"/>
      <c r="G67" s="161">
        <f ca="1">IFERROR(NOW()-F67,"")</f>
        <v>45973.627660763887</v>
      </c>
      <c r="H67" s="155"/>
      <c r="I67" s="159" t="str">
        <f>IFERROR(VLOOKUP(D67,DB!A:F,6,0),"")</f>
        <v/>
      </c>
      <c r="J67" s="159" t="str">
        <f>IFERROR(VLOOKUP(D67,DB!A:G,7,0),"")</f>
        <v/>
      </c>
      <c r="K67" s="162"/>
      <c r="L67" s="163" t="str">
        <f>IFERROR(VLOOKUP(D67,DB!A:I,9,0),"")</f>
        <v/>
      </c>
    </row>
    <row r="68" spans="1:12" ht="15" customHeight="1">
      <c r="A68" s="158"/>
      <c r="B68" s="159" t="str">
        <f>IFERROR(VLOOKUP(D68,DB!A:K,11,0),"")</f>
        <v/>
      </c>
      <c r="C68" s="159"/>
      <c r="D68" s="159"/>
      <c r="E68" s="160"/>
      <c r="F68" s="155"/>
      <c r="G68" s="161">
        <f ca="1">IFERROR(NOW()-F68,"")</f>
        <v>45973.627660763887</v>
      </c>
      <c r="H68" s="155"/>
      <c r="I68" s="159" t="str">
        <f>IFERROR(VLOOKUP(D68,DB!A:F,6,0),"")</f>
        <v/>
      </c>
      <c r="J68" s="159" t="str">
        <f>IFERROR(VLOOKUP(D68,DB!A:G,7,0),"")</f>
        <v/>
      </c>
      <c r="K68" s="162"/>
      <c r="L68" s="163" t="str">
        <f>IFERROR(VLOOKUP(D68,DB!A:I,9,0),"")</f>
        <v/>
      </c>
    </row>
    <row r="69" spans="1:12" ht="15" customHeight="1">
      <c r="A69" s="158"/>
      <c r="B69" s="159" t="str">
        <f>IFERROR(VLOOKUP(D69,DB!A:K,11,0),"")</f>
        <v/>
      </c>
      <c r="C69" s="159"/>
      <c r="D69" s="159"/>
      <c r="E69" s="160"/>
      <c r="F69" s="155"/>
      <c r="G69" s="161">
        <f ca="1">IFERROR(NOW()-F69,"")</f>
        <v>45973.627660763887</v>
      </c>
      <c r="H69" s="155"/>
      <c r="I69" s="159" t="str">
        <f>IFERROR(VLOOKUP(D69,DB!A:F,6,0),"")</f>
        <v/>
      </c>
      <c r="J69" s="159" t="str">
        <f>IFERROR(VLOOKUP(D69,DB!A:G,7,0),"")</f>
        <v/>
      </c>
      <c r="K69" s="162"/>
      <c r="L69" s="163" t="str">
        <f>IFERROR(VLOOKUP(D69,DB!A:I,9,0),"")</f>
        <v/>
      </c>
    </row>
    <row r="70" spans="1:12" ht="15" customHeight="1">
      <c r="A70" s="158"/>
      <c r="B70" s="159" t="str">
        <f>IFERROR(VLOOKUP(D70,DB!A:K,11,0),"")</f>
        <v/>
      </c>
      <c r="C70" s="159"/>
      <c r="D70" s="159"/>
      <c r="E70" s="160"/>
      <c r="F70" s="155"/>
      <c r="G70" s="161">
        <f ca="1">IFERROR(NOW()-F70,"")</f>
        <v>45973.627660763887</v>
      </c>
      <c r="H70" s="155"/>
      <c r="I70" s="159" t="str">
        <f>IFERROR(VLOOKUP(D70,DB!A:F,6,0),"")</f>
        <v/>
      </c>
      <c r="J70" s="159" t="str">
        <f>IFERROR(VLOOKUP(D70,DB!A:G,7,0),"")</f>
        <v/>
      </c>
      <c r="K70" s="162"/>
      <c r="L70" s="163" t="str">
        <f>IFERROR(VLOOKUP(D70,DB!A:I,9,0),"")</f>
        <v/>
      </c>
    </row>
    <row r="71" spans="1:12" ht="15" customHeight="1">
      <c r="A71" s="158"/>
      <c r="B71" s="159" t="str">
        <f>IFERROR(VLOOKUP(D71,DB!A:K,11,0),"")</f>
        <v/>
      </c>
      <c r="C71" s="159"/>
      <c r="D71" s="159"/>
      <c r="E71" s="160"/>
      <c r="F71" s="155"/>
      <c r="G71" s="161">
        <f ca="1">IFERROR(NOW()-F71,"")</f>
        <v>45973.627660763887</v>
      </c>
      <c r="H71" s="155"/>
      <c r="I71" s="159" t="str">
        <f>IFERROR(VLOOKUP(D71,DB!A:F,6,0),"")</f>
        <v/>
      </c>
      <c r="J71" s="159" t="str">
        <f>IFERROR(VLOOKUP(D71,DB!A:G,7,0),"")</f>
        <v/>
      </c>
      <c r="K71" s="162"/>
      <c r="L71" s="163" t="str">
        <f>IFERROR(VLOOKUP(D71,DB!A:I,9,0),"")</f>
        <v/>
      </c>
    </row>
    <row r="72" spans="1:12" ht="15" customHeight="1">
      <c r="A72" s="158"/>
      <c r="B72" s="159" t="str">
        <f>IFERROR(VLOOKUP(D72,DB!A:K,11,0),"")</f>
        <v/>
      </c>
      <c r="C72" s="159"/>
      <c r="D72" s="159"/>
      <c r="E72" s="160"/>
      <c r="F72" s="155"/>
      <c r="G72" s="161">
        <f ca="1">IFERROR(NOW()-F72,"")</f>
        <v>45973.627660763887</v>
      </c>
      <c r="H72" s="155"/>
      <c r="I72" s="159" t="str">
        <f>IFERROR(VLOOKUP(D72,DB!A:F,6,0),"")</f>
        <v/>
      </c>
      <c r="J72" s="159" t="str">
        <f>IFERROR(VLOOKUP(D72,DB!A:G,7,0),"")</f>
        <v/>
      </c>
      <c r="K72" s="162"/>
      <c r="L72" s="163" t="str">
        <f>IFERROR(VLOOKUP(D72,DB!A:I,9,0),"")</f>
        <v/>
      </c>
    </row>
    <row r="73" spans="1:12" ht="15" customHeight="1">
      <c r="A73" s="158"/>
      <c r="B73" s="159" t="str">
        <f>IFERROR(VLOOKUP(D73,DB!A:K,11,0),"")</f>
        <v/>
      </c>
      <c r="C73" s="159"/>
      <c r="D73" s="159"/>
      <c r="E73" s="160"/>
      <c r="F73" s="155"/>
      <c r="G73" s="161">
        <f ca="1">IFERROR(NOW()-F73,"")</f>
        <v>45973.627660763887</v>
      </c>
      <c r="H73" s="155"/>
      <c r="I73" s="159" t="str">
        <f>IFERROR(VLOOKUP(D73,DB!A:F,6,0),"")</f>
        <v/>
      </c>
      <c r="J73" s="159" t="str">
        <f>IFERROR(VLOOKUP(D73,DB!A:G,7,0),"")</f>
        <v/>
      </c>
      <c r="K73" s="162"/>
      <c r="L73" s="163" t="str">
        <f>IFERROR(VLOOKUP(D73,DB!A:I,9,0),"")</f>
        <v/>
      </c>
    </row>
    <row r="74" spans="1:12" ht="15" customHeight="1">
      <c r="A74" s="158"/>
      <c r="B74" s="159" t="str">
        <f>IFERROR(VLOOKUP(D74,DB!A:K,11,0),"")</f>
        <v/>
      </c>
      <c r="C74" s="159"/>
      <c r="D74" s="159"/>
      <c r="E74" s="160"/>
      <c r="F74" s="155"/>
      <c r="G74" s="161">
        <f ca="1">IFERROR(NOW()-F74,"")</f>
        <v>45973.627660763887</v>
      </c>
      <c r="H74" s="155"/>
      <c r="I74" s="159" t="str">
        <f>IFERROR(VLOOKUP(D74,DB!A:F,6,0),"")</f>
        <v/>
      </c>
      <c r="J74" s="159" t="str">
        <f>IFERROR(VLOOKUP(D74,DB!A:G,7,0),"")</f>
        <v/>
      </c>
      <c r="K74" s="162"/>
      <c r="L74" s="163" t="str">
        <f>IFERROR(VLOOKUP(D74,DB!A:I,9,0),"")</f>
        <v/>
      </c>
    </row>
    <row r="75" spans="1:12" ht="15" customHeight="1">
      <c r="A75" s="158"/>
      <c r="B75" s="159" t="str">
        <f>IFERROR(VLOOKUP(D75,DB!A:K,11,0),"")</f>
        <v/>
      </c>
      <c r="C75" s="159"/>
      <c r="D75" s="159"/>
      <c r="E75" s="160"/>
      <c r="F75" s="155"/>
      <c r="G75" s="161">
        <f ca="1">IFERROR(NOW()-F75,"")</f>
        <v>45973.627660763887</v>
      </c>
      <c r="H75" s="155"/>
      <c r="I75" s="159" t="str">
        <f>IFERROR(VLOOKUP(D75,DB!A:F,6,0),"")</f>
        <v/>
      </c>
      <c r="J75" s="159" t="str">
        <f>IFERROR(VLOOKUP(D75,DB!A:G,7,0),"")</f>
        <v/>
      </c>
      <c r="K75" s="162"/>
      <c r="L75" s="163" t="str">
        <f>IFERROR(VLOOKUP(D75,DB!A:I,9,0),"")</f>
        <v/>
      </c>
    </row>
    <row r="76" spans="1:12" ht="15" customHeight="1">
      <c r="A76" s="158"/>
      <c r="B76" s="159" t="str">
        <f>IFERROR(VLOOKUP(D76,DB!A:K,11,0),"")</f>
        <v/>
      </c>
      <c r="C76" s="159"/>
      <c r="D76" s="159"/>
      <c r="E76" s="160"/>
      <c r="F76" s="155"/>
      <c r="G76" s="161">
        <f ca="1">IFERROR(NOW()-F76,"")</f>
        <v>45973.627660763887</v>
      </c>
      <c r="H76" s="155"/>
      <c r="I76" s="159" t="str">
        <f>IFERROR(VLOOKUP(D76,DB!A:F,6,0),"")</f>
        <v/>
      </c>
      <c r="J76" s="159" t="str">
        <f>IFERROR(VLOOKUP(D76,DB!A:G,7,0),"")</f>
        <v/>
      </c>
      <c r="K76" s="162"/>
      <c r="L76" s="163" t="str">
        <f>IFERROR(VLOOKUP(D76,DB!A:I,9,0),"")</f>
        <v/>
      </c>
    </row>
    <row r="77" spans="1:12" ht="15" customHeight="1">
      <c r="A77" s="158"/>
      <c r="B77" s="159" t="str">
        <f>IFERROR(VLOOKUP(D77,DB!A:K,11,0),"")</f>
        <v/>
      </c>
      <c r="C77" s="159"/>
      <c r="D77" s="159"/>
      <c r="E77" s="160"/>
      <c r="F77" s="155"/>
      <c r="G77" s="161">
        <f ca="1">IFERROR(NOW()-F77,"")</f>
        <v>45973.627660763887</v>
      </c>
      <c r="H77" s="155"/>
      <c r="I77" s="159" t="str">
        <f>IFERROR(VLOOKUP(D77,DB!A:F,6,0),"")</f>
        <v/>
      </c>
      <c r="J77" s="159" t="str">
        <f>IFERROR(VLOOKUP(D77,DB!A:G,7,0),"")</f>
        <v/>
      </c>
      <c r="K77" s="162"/>
      <c r="L77" s="163" t="str">
        <f>IFERROR(VLOOKUP(D77,DB!A:I,9,0),"")</f>
        <v/>
      </c>
    </row>
    <row r="78" spans="1:12" ht="15" customHeight="1">
      <c r="A78" s="158"/>
      <c r="B78" s="159" t="str">
        <f>IFERROR(VLOOKUP(D78,DB!A:K,11,0),"")</f>
        <v/>
      </c>
      <c r="C78" s="159"/>
      <c r="D78" s="159"/>
      <c r="E78" s="160"/>
      <c r="F78" s="155"/>
      <c r="G78" s="161">
        <f ca="1">IFERROR(NOW()-F78,"")</f>
        <v>45973.627660763887</v>
      </c>
      <c r="H78" s="155"/>
      <c r="I78" s="159" t="str">
        <f>IFERROR(VLOOKUP(D78,DB!A:F,6,0),"")</f>
        <v/>
      </c>
      <c r="J78" s="159" t="str">
        <f>IFERROR(VLOOKUP(D78,DB!A:G,7,0),"")</f>
        <v/>
      </c>
      <c r="K78" s="162"/>
      <c r="L78" s="163" t="str">
        <f>IFERROR(VLOOKUP(D78,DB!A:I,9,0),"")</f>
        <v/>
      </c>
    </row>
    <row r="79" spans="1:12" ht="15" customHeight="1">
      <c r="A79" s="158"/>
      <c r="B79" s="159" t="str">
        <f>IFERROR(VLOOKUP(D79,DB!A:K,11,0),"")</f>
        <v/>
      </c>
      <c r="C79" s="159"/>
      <c r="D79" s="159"/>
      <c r="E79" s="160"/>
      <c r="F79" s="155"/>
      <c r="G79" s="161">
        <f ca="1">IFERROR(NOW()-F79,"")</f>
        <v>45973.627660763887</v>
      </c>
      <c r="H79" s="155"/>
      <c r="I79" s="159" t="str">
        <f>IFERROR(VLOOKUP(D79,DB!A:F,6,0),"")</f>
        <v/>
      </c>
      <c r="J79" s="159" t="str">
        <f>IFERROR(VLOOKUP(D79,DB!A:G,7,0),"")</f>
        <v/>
      </c>
      <c r="K79" s="162"/>
      <c r="L79" s="163" t="str">
        <f>IFERROR(VLOOKUP(D79,DB!A:I,9,0),"")</f>
        <v/>
      </c>
    </row>
    <row r="80" spans="1:12" ht="15" customHeight="1">
      <c r="A80" s="158"/>
      <c r="B80" s="159" t="str">
        <f>IFERROR(VLOOKUP(D80,DB!A:K,11,0),"")</f>
        <v/>
      </c>
      <c r="C80" s="159"/>
      <c r="D80" s="159"/>
      <c r="E80" s="160"/>
      <c r="F80" s="155"/>
      <c r="G80" s="161">
        <f ca="1">IFERROR(NOW()-F80,"")</f>
        <v>45973.627660763887</v>
      </c>
      <c r="H80" s="155"/>
      <c r="I80" s="159" t="str">
        <f>IFERROR(VLOOKUP(D80,DB!A:F,6,0),"")</f>
        <v/>
      </c>
      <c r="J80" s="159" t="str">
        <f>IFERROR(VLOOKUP(D80,DB!A:G,7,0),"")</f>
        <v/>
      </c>
      <c r="K80" s="162"/>
      <c r="L80" s="163" t="str">
        <f>IFERROR(VLOOKUP(D80,DB!A:I,9,0),"")</f>
        <v/>
      </c>
    </row>
    <row r="81" spans="1:12" ht="15" customHeight="1">
      <c r="A81" s="158"/>
      <c r="B81" s="159" t="str">
        <f>IFERROR(VLOOKUP(D81,DB!A:K,11,0),"")</f>
        <v/>
      </c>
      <c r="C81" s="159"/>
      <c r="D81" s="159"/>
      <c r="E81" s="160"/>
      <c r="F81" s="155"/>
      <c r="G81" s="161">
        <f ca="1">IFERROR(NOW()-F81,"")</f>
        <v>45973.627660763887</v>
      </c>
      <c r="H81" s="155"/>
      <c r="I81" s="159" t="str">
        <f>IFERROR(VLOOKUP(D81,DB!A:F,6,0),"")</f>
        <v/>
      </c>
      <c r="J81" s="159" t="str">
        <f>IFERROR(VLOOKUP(D81,DB!A:G,7,0),"")</f>
        <v/>
      </c>
      <c r="K81" s="162"/>
      <c r="L81" s="163" t="str">
        <f>IFERROR(VLOOKUP(D81,DB!A:I,9,0),"")</f>
        <v/>
      </c>
    </row>
    <row r="82" spans="1:12" ht="15" customHeight="1">
      <c r="A82" s="158"/>
      <c r="B82" s="159" t="str">
        <f>IFERROR(VLOOKUP(D82,DB!A:K,11,0),"")</f>
        <v/>
      </c>
      <c r="C82" s="159"/>
      <c r="D82" s="159"/>
      <c r="E82" s="160"/>
      <c r="F82" s="155"/>
      <c r="G82" s="161">
        <f ca="1">IFERROR(NOW()-F82,"")</f>
        <v>45973.627660763887</v>
      </c>
      <c r="H82" s="155"/>
      <c r="I82" s="159" t="str">
        <f>IFERROR(VLOOKUP(D82,DB!A:F,6,0),"")</f>
        <v/>
      </c>
      <c r="J82" s="159" t="str">
        <f>IFERROR(VLOOKUP(D82,DB!A:G,7,0),"")</f>
        <v/>
      </c>
      <c r="K82" s="162"/>
      <c r="L82" s="163" t="str">
        <f>IFERROR(VLOOKUP(D82,DB!A:I,9,0),"")</f>
        <v/>
      </c>
    </row>
    <row r="83" spans="1:12" ht="15" customHeight="1">
      <c r="A83" s="158"/>
      <c r="B83" s="159" t="str">
        <f>IFERROR(VLOOKUP(D83,DB!A:K,11,0),"")</f>
        <v/>
      </c>
      <c r="C83" s="159"/>
      <c r="D83" s="159"/>
      <c r="E83" s="160"/>
      <c r="F83" s="155"/>
      <c r="G83" s="161">
        <f ca="1">IFERROR(NOW()-F83,"")</f>
        <v>45973.627660763887</v>
      </c>
      <c r="H83" s="155"/>
      <c r="I83" s="159" t="str">
        <f>IFERROR(VLOOKUP(D83,DB!A:F,6,0),"")</f>
        <v/>
      </c>
      <c r="J83" s="159" t="str">
        <f>IFERROR(VLOOKUP(D83,DB!A:G,7,0),"")</f>
        <v/>
      </c>
      <c r="K83" s="162"/>
      <c r="L83" s="163" t="str">
        <f>IFERROR(VLOOKUP(D83,DB!A:I,9,0),"")</f>
        <v/>
      </c>
    </row>
    <row r="84" spans="1:12" ht="15" customHeight="1">
      <c r="A84" s="158"/>
      <c r="B84" s="159" t="str">
        <f>IFERROR(VLOOKUP(D84,DB!A:K,11,0),"")</f>
        <v/>
      </c>
      <c r="C84" s="159"/>
      <c r="D84" s="159"/>
      <c r="E84" s="160"/>
      <c r="F84" s="155"/>
      <c r="G84" s="161">
        <f ca="1">IFERROR(NOW()-F84,"")</f>
        <v>45973.627660763887</v>
      </c>
      <c r="H84" s="155"/>
      <c r="I84" s="159" t="str">
        <f>IFERROR(VLOOKUP(D84,DB!A:F,6,0),"")</f>
        <v/>
      </c>
      <c r="J84" s="159" t="str">
        <f>IFERROR(VLOOKUP(D84,DB!A:G,7,0),"")</f>
        <v/>
      </c>
      <c r="K84" s="162"/>
      <c r="L84" s="163" t="str">
        <f>IFERROR(VLOOKUP(D84,DB!A:I,9,0),"")</f>
        <v/>
      </c>
    </row>
    <row r="85" spans="1:12" ht="15" customHeight="1">
      <c r="A85" s="158"/>
      <c r="B85" s="159" t="str">
        <f>IFERROR(VLOOKUP(D85,DB!A:K,11,0),"")</f>
        <v/>
      </c>
      <c r="C85" s="159"/>
      <c r="D85" s="159"/>
      <c r="E85" s="160"/>
      <c r="F85" s="155"/>
      <c r="G85" s="161">
        <f ca="1">IFERROR(NOW()-F85,"")</f>
        <v>45973.627660763887</v>
      </c>
      <c r="H85" s="155"/>
      <c r="I85" s="159" t="str">
        <f>IFERROR(VLOOKUP(D85,DB!A:F,6,0),"")</f>
        <v/>
      </c>
      <c r="J85" s="159" t="str">
        <f>IFERROR(VLOOKUP(D85,DB!A:G,7,0),"")</f>
        <v/>
      </c>
      <c r="K85" s="162"/>
      <c r="L85" s="163" t="str">
        <f>IFERROR(VLOOKUP(D85,DB!A:I,9,0),"")</f>
        <v/>
      </c>
    </row>
    <row r="86" spans="1:12" ht="15" customHeight="1">
      <c r="A86" s="158"/>
      <c r="B86" s="159" t="str">
        <f>IFERROR(VLOOKUP(D86,DB!A:K,11,0),"")</f>
        <v/>
      </c>
      <c r="C86" s="159"/>
      <c r="D86" s="159"/>
      <c r="E86" s="160"/>
      <c r="F86" s="155"/>
      <c r="G86" s="161">
        <f ca="1">IFERROR(NOW()-F86,"")</f>
        <v>45973.627660763887</v>
      </c>
      <c r="H86" s="155"/>
      <c r="I86" s="159" t="str">
        <f>IFERROR(VLOOKUP(D86,DB!A:F,6,0),"")</f>
        <v/>
      </c>
      <c r="J86" s="159" t="str">
        <f>IFERROR(VLOOKUP(D86,DB!A:G,7,0),"")</f>
        <v/>
      </c>
      <c r="K86" s="162"/>
      <c r="L86" s="163" t="str">
        <f>IFERROR(VLOOKUP(D86,DB!A:I,9,0),"")</f>
        <v/>
      </c>
    </row>
    <row r="87" spans="1:12" ht="15" customHeight="1">
      <c r="A87" s="158"/>
      <c r="B87" s="159" t="str">
        <f>IFERROR(VLOOKUP(D87,DB!A:K,11,0),"")</f>
        <v/>
      </c>
      <c r="C87" s="159"/>
      <c r="D87" s="159"/>
      <c r="E87" s="160"/>
      <c r="F87" s="155"/>
      <c r="G87" s="161">
        <f ca="1">IFERROR(NOW()-F87,"")</f>
        <v>45973.627660763887</v>
      </c>
      <c r="H87" s="155"/>
      <c r="I87" s="159" t="str">
        <f>IFERROR(VLOOKUP(D87,DB!A:F,6,0),"")</f>
        <v/>
      </c>
      <c r="J87" s="159" t="str">
        <f>IFERROR(VLOOKUP(D87,DB!A:G,7,0),"")</f>
        <v/>
      </c>
      <c r="K87" s="162"/>
      <c r="L87" s="163" t="str">
        <f>IFERROR(VLOOKUP(D87,DB!A:I,9,0),"")</f>
        <v/>
      </c>
    </row>
    <row r="88" spans="1:12" ht="15" customHeight="1">
      <c r="A88" s="158"/>
      <c r="B88" s="159" t="str">
        <f>IFERROR(VLOOKUP(D88,DB!A:K,11,0),"")</f>
        <v/>
      </c>
      <c r="C88" s="159"/>
      <c r="D88" s="159"/>
      <c r="E88" s="160"/>
      <c r="F88" s="155"/>
      <c r="G88" s="161">
        <f ca="1">IFERROR(NOW()-F88,"")</f>
        <v>45973.627660763887</v>
      </c>
      <c r="H88" s="155"/>
      <c r="I88" s="159" t="str">
        <f>IFERROR(VLOOKUP(D88,DB!A:F,6,0),"")</f>
        <v/>
      </c>
      <c r="J88" s="159" t="str">
        <f>IFERROR(VLOOKUP(D88,DB!A:G,7,0),"")</f>
        <v/>
      </c>
      <c r="K88" s="162"/>
      <c r="L88" s="163" t="str">
        <f>IFERROR(VLOOKUP(D88,DB!A:I,9,0),"")</f>
        <v/>
      </c>
    </row>
    <row r="89" spans="1:12" ht="15" customHeight="1">
      <c r="A89" s="158"/>
      <c r="B89" s="159" t="str">
        <f>IFERROR(VLOOKUP(D89,DB!A:K,11,0),"")</f>
        <v/>
      </c>
      <c r="C89" s="159"/>
      <c r="D89" s="159"/>
      <c r="E89" s="160"/>
      <c r="F89" s="155"/>
      <c r="G89" s="161">
        <f ca="1">IFERROR(NOW()-F89,"")</f>
        <v>45973.627660763887</v>
      </c>
      <c r="H89" s="155"/>
      <c r="I89" s="159" t="str">
        <f>IFERROR(VLOOKUP(D89,DB!A:F,6,0),"")</f>
        <v/>
      </c>
      <c r="J89" s="159" t="str">
        <f>IFERROR(VLOOKUP(D89,DB!A:G,7,0),"")</f>
        <v/>
      </c>
      <c r="K89" s="162"/>
      <c r="L89" s="163" t="str">
        <f>IFERROR(VLOOKUP(D89,DB!A:I,9,0),"")</f>
        <v/>
      </c>
    </row>
    <row r="90" spans="1:12" ht="15" customHeight="1">
      <c r="A90" s="158"/>
      <c r="B90" s="159" t="str">
        <f>IFERROR(VLOOKUP(D90,DB!A:K,11,0),"")</f>
        <v/>
      </c>
      <c r="C90" s="159"/>
      <c r="D90" s="159"/>
      <c r="E90" s="160"/>
      <c r="F90" s="155"/>
      <c r="G90" s="161">
        <f ca="1">IFERROR(NOW()-F90,"")</f>
        <v>45973.627660763887</v>
      </c>
      <c r="H90" s="155"/>
      <c r="I90" s="159" t="str">
        <f>IFERROR(VLOOKUP(D90,DB!A:F,6,0),"")</f>
        <v/>
      </c>
      <c r="J90" s="159" t="str">
        <f>IFERROR(VLOOKUP(D90,DB!A:G,7,0),"")</f>
        <v/>
      </c>
      <c r="K90" s="162"/>
      <c r="L90" s="163" t="str">
        <f>IFERROR(VLOOKUP(D90,DB!A:I,9,0),"")</f>
        <v/>
      </c>
    </row>
    <row r="91" spans="1:12" ht="15" customHeight="1">
      <c r="A91" s="158"/>
      <c r="B91" s="159" t="str">
        <f>IFERROR(VLOOKUP(D91,DB!A:K,11,0),"")</f>
        <v/>
      </c>
      <c r="C91" s="159"/>
      <c r="D91" s="159"/>
      <c r="E91" s="160"/>
      <c r="F91" s="155"/>
      <c r="G91" s="161">
        <f ca="1">IFERROR(NOW()-F91,"")</f>
        <v>45973.627660763887</v>
      </c>
      <c r="H91" s="155"/>
      <c r="I91" s="159" t="str">
        <f>IFERROR(VLOOKUP(D91,DB!A:F,6,0),"")</f>
        <v/>
      </c>
      <c r="J91" s="159" t="str">
        <f>IFERROR(VLOOKUP(D91,DB!A:G,7,0),"")</f>
        <v/>
      </c>
      <c r="K91" s="162"/>
      <c r="L91" s="163" t="str">
        <f>IFERROR(VLOOKUP(D91,DB!A:I,9,0),"")</f>
        <v/>
      </c>
    </row>
    <row r="92" spans="1:12" ht="15" customHeight="1">
      <c r="A92" s="158"/>
      <c r="B92" s="159" t="str">
        <f>IFERROR(VLOOKUP(D92,DB!A:K,11,0),"")</f>
        <v/>
      </c>
      <c r="C92" s="159"/>
      <c r="D92" s="159"/>
      <c r="E92" s="160"/>
      <c r="F92" s="155"/>
      <c r="G92" s="161">
        <f ca="1">IFERROR(NOW()-F92,"")</f>
        <v>45973.627660763887</v>
      </c>
      <c r="H92" s="155"/>
      <c r="I92" s="159" t="str">
        <f>IFERROR(VLOOKUP(D92,DB!A:F,6,0),"")</f>
        <v/>
      </c>
      <c r="J92" s="159" t="str">
        <f>IFERROR(VLOOKUP(D92,DB!A:G,7,0),"")</f>
        <v/>
      </c>
      <c r="K92" s="162"/>
      <c r="L92" s="163" t="str">
        <f>IFERROR(VLOOKUP(D92,DB!A:I,9,0),"")</f>
        <v/>
      </c>
    </row>
    <row r="93" spans="1:12" ht="15" customHeight="1">
      <c r="A93" s="158"/>
      <c r="B93" s="159" t="str">
        <f>IFERROR(VLOOKUP(D93,DB!A:K,11,0),"")</f>
        <v/>
      </c>
      <c r="C93" s="159"/>
      <c r="D93" s="159"/>
      <c r="E93" s="160"/>
      <c r="F93" s="155"/>
      <c r="G93" s="161">
        <f ca="1">IFERROR(NOW()-F93,"")</f>
        <v>45973.627660763887</v>
      </c>
      <c r="H93" s="155"/>
      <c r="I93" s="159" t="str">
        <f>IFERROR(VLOOKUP(D93,DB!A:F,6,0),"")</f>
        <v/>
      </c>
      <c r="J93" s="159" t="str">
        <f>IFERROR(VLOOKUP(D93,DB!A:G,7,0),"")</f>
        <v/>
      </c>
      <c r="K93" s="162"/>
      <c r="L93" s="163" t="str">
        <f>IFERROR(VLOOKUP(D93,DB!A:I,9,0),"")</f>
        <v/>
      </c>
    </row>
    <row r="94" spans="1:12" ht="15" customHeight="1">
      <c r="A94" s="158"/>
      <c r="B94" s="159" t="str">
        <f>IFERROR(VLOOKUP(D94,DB!A:K,11,0),"")</f>
        <v/>
      </c>
      <c r="C94" s="159"/>
      <c r="D94" s="159"/>
      <c r="E94" s="160"/>
      <c r="F94" s="155"/>
      <c r="G94" s="161">
        <f ca="1">IFERROR(NOW()-F94,"")</f>
        <v>45973.627660763887</v>
      </c>
      <c r="H94" s="155"/>
      <c r="I94" s="159" t="str">
        <f>IFERROR(VLOOKUP(D94,DB!A:F,6,0),"")</f>
        <v/>
      </c>
      <c r="J94" s="159" t="str">
        <f>IFERROR(VLOOKUP(D94,DB!A:G,7,0),"")</f>
        <v/>
      </c>
      <c r="K94" s="162"/>
      <c r="L94" s="163" t="str">
        <f>IFERROR(VLOOKUP(D94,DB!A:I,9,0),"")</f>
        <v/>
      </c>
    </row>
    <row r="95" spans="1:12" ht="15" customHeight="1">
      <c r="A95" s="158"/>
      <c r="B95" s="159" t="str">
        <f>IFERROR(VLOOKUP(D95,DB!A:K,11,0),"")</f>
        <v/>
      </c>
      <c r="C95" s="159"/>
      <c r="D95" s="159"/>
      <c r="E95" s="160"/>
      <c r="F95" s="155"/>
      <c r="G95" s="161">
        <f ca="1">IFERROR(NOW()-F95,"")</f>
        <v>45973.627660763887</v>
      </c>
      <c r="H95" s="155"/>
      <c r="I95" s="159" t="str">
        <f>IFERROR(VLOOKUP(D95,DB!A:F,6,0),"")</f>
        <v/>
      </c>
      <c r="J95" s="159" t="str">
        <f>IFERROR(VLOOKUP(D95,DB!A:G,7,0),"")</f>
        <v/>
      </c>
      <c r="K95" s="162"/>
      <c r="L95" s="163" t="str">
        <f>IFERROR(VLOOKUP(D95,DB!A:I,9,0),"")</f>
        <v/>
      </c>
    </row>
    <row r="96" spans="1:12" ht="15" customHeight="1">
      <c r="A96" s="158"/>
      <c r="B96" s="159" t="str">
        <f>IFERROR(VLOOKUP(D96,DB!A:K,11,0),"")</f>
        <v/>
      </c>
      <c r="C96" s="159"/>
      <c r="D96" s="159"/>
      <c r="E96" s="160"/>
      <c r="F96" s="155"/>
      <c r="G96" s="161">
        <f ca="1">IFERROR(NOW()-F96,"")</f>
        <v>45973.627660763887</v>
      </c>
      <c r="H96" s="155"/>
      <c r="I96" s="159" t="str">
        <f>IFERROR(VLOOKUP(D96,DB!A:F,6,0),"")</f>
        <v/>
      </c>
      <c r="J96" s="159" t="str">
        <f>IFERROR(VLOOKUP(D96,DB!A:G,7,0),"")</f>
        <v/>
      </c>
      <c r="K96" s="162"/>
      <c r="L96" s="163" t="str">
        <f>IFERROR(VLOOKUP(D96,DB!A:I,9,0),"")</f>
        <v/>
      </c>
    </row>
    <row r="97" spans="1:12" ht="15" customHeight="1">
      <c r="A97" s="158"/>
      <c r="B97" s="159" t="str">
        <f>IFERROR(VLOOKUP(D97,DB!A:K,11,0),"")</f>
        <v/>
      </c>
      <c r="C97" s="159"/>
      <c r="D97" s="159"/>
      <c r="E97" s="160"/>
      <c r="F97" s="155"/>
      <c r="G97" s="161">
        <f ca="1">IFERROR(NOW()-F97,"")</f>
        <v>45973.627660763887</v>
      </c>
      <c r="H97" s="155"/>
      <c r="I97" s="159" t="str">
        <f>IFERROR(VLOOKUP(D97,DB!A:F,6,0),"")</f>
        <v/>
      </c>
      <c r="J97" s="159" t="str">
        <f>IFERROR(VLOOKUP(D97,DB!A:G,7,0),"")</f>
        <v/>
      </c>
      <c r="K97" s="162"/>
      <c r="L97" s="163" t="str">
        <f>IFERROR(VLOOKUP(D97,DB!A:I,9,0),"")</f>
        <v/>
      </c>
    </row>
    <row r="98" spans="1:12" ht="15" customHeight="1">
      <c r="A98" s="158"/>
      <c r="B98" s="159" t="str">
        <f>IFERROR(VLOOKUP(D98,DB!A:K,11,0),"")</f>
        <v/>
      </c>
      <c r="C98" s="159"/>
      <c r="D98" s="159"/>
      <c r="E98" s="160"/>
      <c r="F98" s="155"/>
      <c r="G98" s="161">
        <f ca="1">IFERROR(NOW()-F98,"")</f>
        <v>45973.627660763887</v>
      </c>
      <c r="H98" s="155"/>
      <c r="I98" s="159" t="str">
        <f>IFERROR(VLOOKUP(D98,DB!A:F,6,0),"")</f>
        <v/>
      </c>
      <c r="J98" s="159" t="str">
        <f>IFERROR(VLOOKUP(D98,DB!A:G,7,0),"")</f>
        <v/>
      </c>
      <c r="K98" s="162"/>
      <c r="L98" s="163" t="str">
        <f>IFERROR(VLOOKUP(D98,DB!A:I,9,0),"")</f>
        <v/>
      </c>
    </row>
    <row r="99" spans="1:12" ht="15" customHeight="1">
      <c r="A99" s="158"/>
      <c r="B99" s="159" t="str">
        <f>IFERROR(VLOOKUP(D99,DB!A:K,11,0),"")</f>
        <v/>
      </c>
      <c r="C99" s="159"/>
      <c r="D99" s="159"/>
      <c r="E99" s="160"/>
      <c r="F99" s="155"/>
      <c r="G99" s="161">
        <f ca="1">IFERROR(NOW()-F99,"")</f>
        <v>45973.627660763887</v>
      </c>
      <c r="H99" s="155"/>
      <c r="I99" s="159" t="str">
        <f>IFERROR(VLOOKUP(D99,DB!A:F,6,0),"")</f>
        <v/>
      </c>
      <c r="J99" s="159" t="str">
        <f>IFERROR(VLOOKUP(D99,DB!A:G,7,0),"")</f>
        <v/>
      </c>
      <c r="K99" s="162"/>
      <c r="L99" s="163" t="str">
        <f>IFERROR(VLOOKUP(D99,DB!A:I,9,0),"")</f>
        <v/>
      </c>
    </row>
    <row r="100" spans="1:12" ht="15" customHeight="1">
      <c r="A100" s="158"/>
      <c r="B100" s="159" t="str">
        <f>IFERROR(VLOOKUP(D100,DB!A:K,11,0),"")</f>
        <v/>
      </c>
      <c r="C100" s="159"/>
      <c r="D100" s="159"/>
      <c r="E100" s="160"/>
      <c r="F100" s="155"/>
      <c r="G100" s="161">
        <f ca="1">IFERROR(NOW()-F100,"")</f>
        <v>45973.627660763887</v>
      </c>
      <c r="H100" s="155"/>
      <c r="I100" s="159" t="str">
        <f>IFERROR(VLOOKUP(D100,DB!A:F,6,0),"")</f>
        <v/>
      </c>
      <c r="J100" s="159" t="str">
        <f>IFERROR(VLOOKUP(D100,DB!A:G,7,0),"")</f>
        <v/>
      </c>
      <c r="K100" s="162"/>
      <c r="L100" s="163" t="str">
        <f>IFERROR(VLOOKUP(D100,DB!A:I,9,0),"")</f>
        <v/>
      </c>
    </row>
    <row r="101" spans="1:12" ht="15" customHeight="1">
      <c r="A101" s="158"/>
      <c r="B101" s="159" t="str">
        <f>IFERROR(VLOOKUP(D101,DB!A:K,11,0),"")</f>
        <v/>
      </c>
      <c r="C101" s="159"/>
      <c r="D101" s="159"/>
      <c r="E101" s="160"/>
      <c r="F101" s="155"/>
      <c r="G101" s="161">
        <f ca="1">IFERROR(NOW()-F101,"")</f>
        <v>45973.627660763887</v>
      </c>
      <c r="H101" s="155"/>
      <c r="I101" s="159" t="str">
        <f>IFERROR(VLOOKUP(D101,DB!A:F,6,0),"")</f>
        <v/>
      </c>
      <c r="J101" s="159" t="str">
        <f>IFERROR(VLOOKUP(D101,DB!A:G,7,0),"")</f>
        <v/>
      </c>
      <c r="K101" s="162"/>
      <c r="L101" s="163" t="str">
        <f>IFERROR(VLOOKUP(D101,DB!A:I,9,0),"")</f>
        <v/>
      </c>
    </row>
    <row r="102" spans="1:12" ht="15" customHeight="1">
      <c r="A102" s="158"/>
      <c r="B102" s="159" t="str">
        <f>IFERROR(VLOOKUP(D102,DB!A:K,11,0),"")</f>
        <v/>
      </c>
      <c r="C102" s="159"/>
      <c r="D102" s="159"/>
      <c r="E102" s="160"/>
      <c r="F102" s="155"/>
      <c r="G102" s="161">
        <f ca="1">IFERROR(NOW()-F102,"")</f>
        <v>45973.627660763887</v>
      </c>
      <c r="H102" s="155"/>
      <c r="I102" s="159" t="str">
        <f>IFERROR(VLOOKUP(D102,DB!A:F,6,0),"")</f>
        <v/>
      </c>
      <c r="J102" s="159" t="str">
        <f>IFERROR(VLOOKUP(D102,DB!A:G,7,0),"")</f>
        <v/>
      </c>
      <c r="K102" s="162"/>
      <c r="L102" s="163" t="str">
        <f>IFERROR(VLOOKUP(D102,DB!A:I,9,0),"")</f>
        <v/>
      </c>
    </row>
    <row r="103" spans="1:12" ht="15" customHeight="1">
      <c r="A103" s="158"/>
      <c r="B103" s="159" t="str">
        <f>IFERROR(VLOOKUP(D103,DB!A:K,11,0),"")</f>
        <v/>
      </c>
      <c r="C103" s="159"/>
      <c r="D103" s="159"/>
      <c r="E103" s="160"/>
      <c r="F103" s="155"/>
      <c r="G103" s="161">
        <f ca="1">IFERROR(NOW()-F103,"")</f>
        <v>45973.627660763887</v>
      </c>
      <c r="H103" s="155"/>
      <c r="I103" s="159" t="str">
        <f>IFERROR(VLOOKUP(D103,DB!A:F,6,0),"")</f>
        <v/>
      </c>
      <c r="J103" s="159" t="str">
        <f>IFERROR(VLOOKUP(D103,DB!A:G,7,0),"")</f>
        <v/>
      </c>
      <c r="K103" s="162"/>
      <c r="L103" s="163" t="str">
        <f>IFERROR(VLOOKUP(D103,DB!A:I,9,0),"")</f>
        <v/>
      </c>
    </row>
    <row r="104" spans="1:12" ht="15" customHeight="1">
      <c r="A104" s="158"/>
      <c r="B104" s="159" t="str">
        <f>IFERROR(VLOOKUP(D104,DB!A:K,11,0),"")</f>
        <v/>
      </c>
      <c r="C104" s="159"/>
      <c r="D104" s="159"/>
      <c r="E104" s="160"/>
      <c r="F104" s="155"/>
      <c r="G104" s="161">
        <f ca="1">IFERROR(NOW()-F104,"")</f>
        <v>45973.627660763887</v>
      </c>
      <c r="H104" s="155"/>
      <c r="I104" s="159" t="str">
        <f>IFERROR(VLOOKUP(D104,DB!A:F,6,0),"")</f>
        <v/>
      </c>
      <c r="J104" s="159" t="str">
        <f>IFERROR(VLOOKUP(D104,DB!A:G,7,0),"")</f>
        <v/>
      </c>
      <c r="K104" s="162"/>
      <c r="L104" s="163" t="str">
        <f>IFERROR(VLOOKUP(D104,DB!A:I,9,0),"")</f>
        <v/>
      </c>
    </row>
    <row r="105" spans="1:12" ht="15" customHeight="1">
      <c r="A105" s="158"/>
      <c r="B105" s="159" t="str">
        <f>IFERROR(VLOOKUP(D105,DB!A:K,11,0),"")</f>
        <v/>
      </c>
      <c r="C105" s="159"/>
      <c r="D105" s="159"/>
      <c r="E105" s="160"/>
      <c r="F105" s="155"/>
      <c r="G105" s="161">
        <f ca="1">IFERROR(NOW()-F105,"")</f>
        <v>45973.627660763887</v>
      </c>
      <c r="H105" s="155"/>
      <c r="I105" s="159" t="str">
        <f>IFERROR(VLOOKUP(D105,DB!A:F,6,0),"")</f>
        <v/>
      </c>
      <c r="J105" s="159" t="str">
        <f>IFERROR(VLOOKUP(D105,DB!A:G,7,0),"")</f>
        <v/>
      </c>
      <c r="K105" s="162"/>
      <c r="L105" s="163" t="str">
        <f>IFERROR(VLOOKUP(D105,DB!A:I,9,0),"")</f>
        <v/>
      </c>
    </row>
    <row r="106" spans="1:12" ht="15" customHeight="1">
      <c r="A106" s="158"/>
      <c r="B106" s="159" t="str">
        <f>IFERROR(VLOOKUP(D106,DB!A:K,11,0),"")</f>
        <v/>
      </c>
      <c r="C106" s="159"/>
      <c r="D106" s="159"/>
      <c r="E106" s="160"/>
      <c r="F106" s="155"/>
      <c r="G106" s="161">
        <f ca="1">IFERROR(NOW()-F106,"")</f>
        <v>45973.627660763887</v>
      </c>
      <c r="H106" s="155"/>
      <c r="I106" s="159" t="str">
        <f>IFERROR(VLOOKUP(D106,DB!A:F,6,0),"")</f>
        <v/>
      </c>
      <c r="J106" s="159" t="str">
        <f>IFERROR(VLOOKUP(D106,DB!A:G,7,0),"")</f>
        <v/>
      </c>
      <c r="K106" s="162"/>
      <c r="L106" s="163" t="str">
        <f>IFERROR(VLOOKUP(D106,DB!A:I,9,0),"")</f>
        <v/>
      </c>
    </row>
    <row r="107" spans="1:12" ht="15" customHeight="1">
      <c r="A107" s="158"/>
      <c r="B107" s="159" t="str">
        <f>IFERROR(VLOOKUP(D107,DB!A:K,11,0),"")</f>
        <v/>
      </c>
      <c r="C107" s="159"/>
      <c r="D107" s="159"/>
      <c r="E107" s="160"/>
      <c r="F107" s="155"/>
      <c r="G107" s="161">
        <f ca="1">IFERROR(NOW()-F107,"")</f>
        <v>45973.627660763887</v>
      </c>
      <c r="H107" s="155"/>
      <c r="I107" s="159" t="str">
        <f>IFERROR(VLOOKUP(D107,DB!A:F,6,0),"")</f>
        <v/>
      </c>
      <c r="J107" s="159" t="str">
        <f>IFERROR(VLOOKUP(D107,DB!A:G,7,0),"")</f>
        <v/>
      </c>
      <c r="K107" s="162"/>
      <c r="L107" s="163" t="str">
        <f>IFERROR(VLOOKUP(D107,DB!A:I,9,0),"")</f>
        <v/>
      </c>
    </row>
    <row r="108" spans="1:12" ht="15" customHeight="1">
      <c r="A108" s="158"/>
      <c r="B108" s="159" t="str">
        <f>IFERROR(VLOOKUP(D108,DB!A:K,11,0),"")</f>
        <v/>
      </c>
      <c r="C108" s="159"/>
      <c r="D108" s="159"/>
      <c r="E108" s="160"/>
      <c r="F108" s="155"/>
      <c r="G108" s="161">
        <f ca="1">IFERROR(NOW()-F108,"")</f>
        <v>45973.627660763887</v>
      </c>
      <c r="H108" s="155"/>
      <c r="I108" s="159" t="str">
        <f>IFERROR(VLOOKUP(D108,DB!A:F,6,0),"")</f>
        <v/>
      </c>
      <c r="J108" s="159" t="str">
        <f>IFERROR(VLOOKUP(D108,DB!A:G,7,0),"")</f>
        <v/>
      </c>
      <c r="K108" s="162"/>
      <c r="L108" s="163" t="str">
        <f>IFERROR(VLOOKUP(D108,DB!A:I,9,0),"")</f>
        <v/>
      </c>
    </row>
    <row r="109" spans="1:12" ht="15" customHeight="1">
      <c r="A109" s="158"/>
      <c r="B109" s="159" t="str">
        <f>IFERROR(VLOOKUP(D109,DB!A:K,11,0),"")</f>
        <v/>
      </c>
      <c r="C109" s="159"/>
      <c r="D109" s="159"/>
      <c r="E109" s="160"/>
      <c r="F109" s="155"/>
      <c r="G109" s="161">
        <f ca="1">IFERROR(NOW()-F109,"")</f>
        <v>45973.627660763887</v>
      </c>
      <c r="H109" s="155"/>
      <c r="I109" s="159" t="str">
        <f>IFERROR(VLOOKUP(D109,DB!A:F,6,0),"")</f>
        <v/>
      </c>
      <c r="J109" s="159" t="str">
        <f>IFERROR(VLOOKUP(D109,DB!A:G,7,0),"")</f>
        <v/>
      </c>
      <c r="K109" s="162"/>
      <c r="L109" s="163" t="str">
        <f>IFERROR(VLOOKUP(D109,DB!A:I,9,0),"")</f>
        <v/>
      </c>
    </row>
    <row r="110" spans="1:12" ht="15" customHeight="1">
      <c r="A110" s="158"/>
      <c r="B110" s="159" t="str">
        <f>IFERROR(VLOOKUP(D110,DB!A:K,11,0),"")</f>
        <v/>
      </c>
      <c r="C110" s="159"/>
      <c r="D110" s="159"/>
      <c r="E110" s="160"/>
      <c r="F110" s="155"/>
      <c r="G110" s="161">
        <f ca="1">IFERROR(NOW()-F110,"")</f>
        <v>45973.627660763887</v>
      </c>
      <c r="H110" s="155"/>
      <c r="I110" s="159" t="str">
        <f>IFERROR(VLOOKUP(D110,DB!A:F,6,0),"")</f>
        <v/>
      </c>
      <c r="J110" s="159" t="str">
        <f>IFERROR(VLOOKUP(D110,DB!A:G,7,0),"")</f>
        <v/>
      </c>
      <c r="K110" s="162"/>
      <c r="L110" s="163" t="str">
        <f>IFERROR(VLOOKUP(D110,DB!A:I,9,0),"")</f>
        <v/>
      </c>
    </row>
    <row r="111" spans="1:12" ht="15" customHeight="1">
      <c r="A111" s="158"/>
      <c r="B111" s="159" t="str">
        <f>IFERROR(VLOOKUP(D111,DB!A:K,11,0),"")</f>
        <v/>
      </c>
      <c r="C111" s="159"/>
      <c r="D111" s="159"/>
      <c r="E111" s="160"/>
      <c r="F111" s="155"/>
      <c r="G111" s="161">
        <f ca="1">IFERROR(NOW()-F111,"")</f>
        <v>45973.627660763887</v>
      </c>
      <c r="H111" s="155"/>
      <c r="I111" s="159" t="str">
        <f>IFERROR(VLOOKUP(D111,DB!A:F,6,0),"")</f>
        <v/>
      </c>
      <c r="J111" s="159" t="str">
        <f>IFERROR(VLOOKUP(D111,DB!A:G,7,0),"")</f>
        <v/>
      </c>
      <c r="K111" s="162"/>
      <c r="L111" s="163" t="str">
        <f>IFERROR(VLOOKUP(D111,DB!A:I,9,0),"")</f>
        <v/>
      </c>
    </row>
    <row r="112" spans="1:12" ht="15" customHeight="1">
      <c r="A112" s="158"/>
      <c r="B112" s="159" t="str">
        <f>IFERROR(VLOOKUP(D112,DB!A:K,11,0),"")</f>
        <v/>
      </c>
      <c r="C112" s="159"/>
      <c r="D112" s="159"/>
      <c r="E112" s="160"/>
      <c r="F112" s="155"/>
      <c r="G112" s="161">
        <f ca="1">IFERROR(NOW()-F112,"")</f>
        <v>45973.627660763887</v>
      </c>
      <c r="H112" s="155"/>
      <c r="I112" s="159" t="str">
        <f>IFERROR(VLOOKUP(D112,DB!A:F,6,0),"")</f>
        <v/>
      </c>
      <c r="J112" s="159" t="str">
        <f>IFERROR(VLOOKUP(D112,DB!A:G,7,0),"")</f>
        <v/>
      </c>
      <c r="K112" s="162"/>
      <c r="L112" s="163" t="str">
        <f>IFERROR(VLOOKUP(D112,DB!A:I,9,0),"")</f>
        <v/>
      </c>
    </row>
    <row r="113" spans="1:12" ht="15" customHeight="1">
      <c r="A113" s="158"/>
      <c r="B113" s="159" t="str">
        <f>IFERROR(VLOOKUP(D113,DB!A:K,11,0),"")</f>
        <v/>
      </c>
      <c r="C113" s="159"/>
      <c r="D113" s="159"/>
      <c r="E113" s="160"/>
      <c r="F113" s="155"/>
      <c r="G113" s="161">
        <f ca="1">IFERROR(NOW()-F113,"")</f>
        <v>45973.627660763887</v>
      </c>
      <c r="H113" s="155"/>
      <c r="I113" s="159" t="str">
        <f>IFERROR(VLOOKUP(D113,DB!A:F,6,0),"")</f>
        <v/>
      </c>
      <c r="J113" s="159" t="str">
        <f>IFERROR(VLOOKUP(D113,DB!A:G,7,0),"")</f>
        <v/>
      </c>
      <c r="K113" s="162"/>
      <c r="L113" s="163" t="str">
        <f>IFERROR(VLOOKUP(D113,DB!A:I,9,0),"")</f>
        <v/>
      </c>
    </row>
    <row r="114" spans="1:12" ht="15" customHeight="1">
      <c r="A114" s="158"/>
      <c r="B114" s="159" t="str">
        <f>IFERROR(VLOOKUP(D114,DB!A:K,11,0),"")</f>
        <v/>
      </c>
      <c r="C114" s="159"/>
      <c r="D114" s="159"/>
      <c r="E114" s="160"/>
      <c r="F114" s="155"/>
      <c r="G114" s="161">
        <f ca="1">IFERROR(NOW()-F114,"")</f>
        <v>45973.627660763887</v>
      </c>
      <c r="H114" s="155"/>
      <c r="I114" s="159" t="str">
        <f>IFERROR(VLOOKUP(D114,DB!A:F,6,0),"")</f>
        <v/>
      </c>
      <c r="J114" s="159" t="str">
        <f>IFERROR(VLOOKUP(D114,DB!A:G,7,0),"")</f>
        <v/>
      </c>
      <c r="K114" s="162"/>
      <c r="L114" s="163" t="str">
        <f>IFERROR(VLOOKUP(D114,DB!A:I,9,0),"")</f>
        <v/>
      </c>
    </row>
    <row r="115" spans="1:12" ht="15" customHeight="1">
      <c r="A115" s="158"/>
      <c r="B115" s="159" t="str">
        <f>IFERROR(VLOOKUP(D115,DB!A:K,11,0),"")</f>
        <v/>
      </c>
      <c r="C115" s="159"/>
      <c r="D115" s="159"/>
      <c r="E115" s="160"/>
      <c r="F115" s="155"/>
      <c r="G115" s="161">
        <f ca="1">IFERROR(NOW()-F115,"")</f>
        <v>45973.627660763887</v>
      </c>
      <c r="H115" s="155"/>
      <c r="I115" s="159" t="str">
        <f>IFERROR(VLOOKUP(D115,DB!A:F,6,0),"")</f>
        <v/>
      </c>
      <c r="J115" s="159" t="str">
        <f>IFERROR(VLOOKUP(D115,DB!A:G,7,0),"")</f>
        <v/>
      </c>
      <c r="K115" s="162"/>
      <c r="L115" s="163" t="str">
        <f>IFERROR(VLOOKUP(D115,DB!A:I,9,0),"")</f>
        <v/>
      </c>
    </row>
    <row r="116" spans="1:12" ht="15" customHeight="1">
      <c r="A116" s="158"/>
      <c r="B116" s="159" t="str">
        <f>IFERROR(VLOOKUP(D116,DB!A:K,11,0),"")</f>
        <v/>
      </c>
      <c r="C116" s="159"/>
      <c r="D116" s="159"/>
      <c r="E116" s="160"/>
      <c r="F116" s="155"/>
      <c r="G116" s="161">
        <f ca="1">IFERROR(NOW()-F116,"")</f>
        <v>45973.627660763887</v>
      </c>
      <c r="H116" s="155"/>
      <c r="I116" s="159" t="str">
        <f>IFERROR(VLOOKUP(D116,DB!A:F,6,0),"")</f>
        <v/>
      </c>
      <c r="J116" s="159" t="str">
        <f>IFERROR(VLOOKUP(D116,DB!A:G,7,0),"")</f>
        <v/>
      </c>
      <c r="K116" s="162"/>
      <c r="L116" s="163" t="str">
        <f>IFERROR(VLOOKUP(D116,DB!A:I,9,0),"")</f>
        <v/>
      </c>
    </row>
    <row r="117" spans="1:12" ht="15" customHeight="1">
      <c r="A117" s="158"/>
      <c r="B117" s="159" t="str">
        <f>IFERROR(VLOOKUP(D117,DB!A:K,11,0),"")</f>
        <v/>
      </c>
      <c r="C117" s="159"/>
      <c r="D117" s="159"/>
      <c r="E117" s="160"/>
      <c r="F117" s="155"/>
      <c r="G117" s="161">
        <f ca="1">IFERROR(NOW()-F117,"")</f>
        <v>45973.627660763887</v>
      </c>
      <c r="H117" s="155"/>
      <c r="I117" s="159" t="str">
        <f>IFERROR(VLOOKUP(D117,DB!A:F,6,0),"")</f>
        <v/>
      </c>
      <c r="J117" s="159" t="str">
        <f>IFERROR(VLOOKUP(D117,DB!A:G,7,0),"")</f>
        <v/>
      </c>
      <c r="K117" s="162"/>
      <c r="L117" s="163" t="str">
        <f>IFERROR(VLOOKUP(D117,DB!A:I,9,0),"")</f>
        <v/>
      </c>
    </row>
    <row r="118" spans="1:12" ht="15" customHeight="1">
      <c r="A118" s="158"/>
      <c r="B118" s="159" t="str">
        <f>IFERROR(VLOOKUP(D118,DB!A:K,11,0),"")</f>
        <v/>
      </c>
      <c r="C118" s="159"/>
      <c r="D118" s="159"/>
      <c r="E118" s="160"/>
      <c r="F118" s="155"/>
      <c r="G118" s="161">
        <f ca="1">IFERROR(NOW()-F118,"")</f>
        <v>45973.627660763887</v>
      </c>
      <c r="H118" s="155"/>
      <c r="I118" s="159" t="str">
        <f>IFERROR(VLOOKUP(D118,DB!A:F,6,0),"")</f>
        <v/>
      </c>
      <c r="J118" s="159" t="str">
        <f>IFERROR(VLOOKUP(D118,DB!A:G,7,0),"")</f>
        <v/>
      </c>
      <c r="K118" s="162"/>
      <c r="L118" s="163" t="str">
        <f>IFERROR(VLOOKUP(D118,DB!A:I,9,0),"")</f>
        <v/>
      </c>
    </row>
    <row r="119" spans="1:12" ht="15" customHeight="1">
      <c r="A119" s="158"/>
      <c r="B119" s="159" t="str">
        <f>IFERROR(VLOOKUP(D119,DB!A:K,11,0),"")</f>
        <v/>
      </c>
      <c r="C119" s="159"/>
      <c r="D119" s="159"/>
      <c r="E119" s="160"/>
      <c r="F119" s="155"/>
      <c r="G119" s="161">
        <f ca="1">IFERROR(NOW()-F119,"")</f>
        <v>45973.627660763887</v>
      </c>
      <c r="H119" s="155"/>
      <c r="I119" s="159" t="str">
        <f>IFERROR(VLOOKUP(D119,DB!A:F,6,0),"")</f>
        <v/>
      </c>
      <c r="J119" s="159" t="str">
        <f>IFERROR(VLOOKUP(D119,DB!A:G,7,0),"")</f>
        <v/>
      </c>
      <c r="K119" s="162"/>
      <c r="L119" s="163" t="str">
        <f>IFERROR(VLOOKUP(D119,DB!A:I,9,0),"")</f>
        <v/>
      </c>
    </row>
    <row r="120" spans="1:12" ht="15" customHeight="1">
      <c r="A120" s="158"/>
      <c r="B120" s="159" t="str">
        <f>IFERROR(VLOOKUP(D120,DB!A:K,11,0),"")</f>
        <v/>
      </c>
      <c r="C120" s="159"/>
      <c r="D120" s="159"/>
      <c r="E120" s="160"/>
      <c r="F120" s="155"/>
      <c r="G120" s="161">
        <f ca="1">IFERROR(NOW()-F120,"")</f>
        <v>45973.627660763887</v>
      </c>
      <c r="H120" s="155"/>
      <c r="I120" s="159" t="str">
        <f>IFERROR(VLOOKUP(D120,DB!A:F,6,0),"")</f>
        <v/>
      </c>
      <c r="J120" s="159" t="str">
        <f>IFERROR(VLOOKUP(D120,DB!A:G,7,0),"")</f>
        <v/>
      </c>
      <c r="K120" s="162"/>
      <c r="L120" s="163" t="str">
        <f>IFERROR(VLOOKUP(D120,DB!A:I,9,0),"")</f>
        <v/>
      </c>
    </row>
  </sheetData>
  <customSheetViews>
    <customSheetView guid="{F6042A99-DD27-4453-835D-0834D95730CC}" filter="1" showAutoFilter="1">
      <pageMargins left="0" right="0" top="0" bottom="0" header="0" footer="0"/>
      <autoFilter ref="B1:M1" xr:uid="{93C8F7D9-ABCC-48F3-BE2E-5F4BB23FFB01}"/>
    </customSheetView>
  </customSheetViews>
  <dataValidations count="2">
    <dataValidation allowBlank="1" showInputMessage="1" showErrorMessage="1" sqref="E1" xr:uid="{5DBA255D-CDD9-49FB-AD3C-AF70AB4EE696}"/>
    <dataValidation type="list" allowBlank="1" showInputMessage="1" showErrorMessage="1" sqref="E2:E12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
  <sheetViews>
    <sheetView tabSelected="1" workbookViewId="0">
      <selection activeCell="D10" sqref="D10"/>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148.62782280092506</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26027</v>
      </c>
      <c r="E4" s="103" t="s">
        <v>39100</v>
      </c>
      <c r="F4" s="104">
        <v>45973.563611111109</v>
      </c>
      <c r="G4" s="105">
        <f t="shared" ref="G4:G8" ca="1" si="1">IFERROR(NOW()-F4,"-")</f>
        <v>6.4049652777612209E-2</v>
      </c>
      <c r="H4" s="104">
        <v>45973.55736111111</v>
      </c>
      <c r="I4" s="18" t="str">
        <f>IFERROR(VLOOKUP(D4,DB!A:F,6,0),"")</f>
        <v>Generator-SG</v>
      </c>
      <c r="J4" s="18" t="str">
        <f>IFERROR(VLOOKUP(D4,DB!A:G,7,0),"")</f>
        <v>Weak</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2</v>
      </c>
      <c r="D5" s="18" t="s">
        <v>27860</v>
      </c>
      <c r="E5" s="103" t="s">
        <v>39100</v>
      </c>
      <c r="F5" s="104">
        <v>45973.589768518519</v>
      </c>
      <c r="G5" s="105">
        <f t="shared" ca="1" si="1"/>
        <v>3.7892245367402211E-2</v>
      </c>
      <c r="H5" s="104">
        <v>45973.582708333335</v>
      </c>
      <c r="I5" s="18" t="str">
        <f>IFERROR(VLOOKUP(D5,DB!A:F,6,0),"")</f>
        <v>Generator-SG</v>
      </c>
      <c r="J5" s="18" t="str">
        <f>IFERROR(VLOOKUP(D5,DB!A:G,7,0),"")</f>
        <v>In progress</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39109</v>
      </c>
      <c r="B6" s="18" t="str">
        <f>IFERROR(VLOOKUP(D6,DB!A:K,11,0),"")</f>
        <v>R2</v>
      </c>
      <c r="C6" s="18">
        <v>2</v>
      </c>
      <c r="D6" s="18" t="s">
        <v>8511</v>
      </c>
      <c r="E6" s="103" t="s">
        <v>39021</v>
      </c>
      <c r="F6" s="104">
        <v>45973.594074074077</v>
      </c>
      <c r="G6" s="105">
        <f t="shared" ca="1" si="1"/>
        <v>3.3586689809453674E-2</v>
      </c>
      <c r="H6" s="104">
        <v>45973.585740740738</v>
      </c>
      <c r="I6" s="18" t="str">
        <f>IFERROR(VLOOKUP(D6,DB!A:F,6,0),"")</f>
        <v>SCECO</v>
      </c>
      <c r="J6" s="18" t="str">
        <f>IFERROR(VLOOKUP(D6,DB!A:G,7,0),"")</f>
        <v>Vandalized</v>
      </c>
      <c r="K6" s="19" t="s">
        <v>39110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45973.627660763887</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45973.627660763887</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ref="G9:G40" ca="1" si="2">IFERROR(NOW()-F9,"-")</f>
        <v>45973.627660763887</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2"/>
        <v>45973.627660763887</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2"/>
        <v>45973.627660763887</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2"/>
        <v>45973.627660763887</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2"/>
        <v>45973.627660763887</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2"/>
        <v>45973.627660763887</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27"/>
      <c r="B15" s="128" t="str">
        <f>IFERROR(VLOOKUP(D15,DB!A:K,11,0),"")</f>
        <v/>
      </c>
      <c r="C15" s="128"/>
      <c r="D15" s="128"/>
      <c r="E15" s="129"/>
      <c r="F15" s="130"/>
      <c r="G15" s="131">
        <f t="shared" ca="1" si="2"/>
        <v>45973.627660763887</v>
      </c>
      <c r="H15" s="130"/>
      <c r="I15" s="128" t="str">
        <f>IFERROR(VLOOKUP(D15,DB!A:F,6,0),"")</f>
        <v/>
      </c>
      <c r="J15" s="128" t="str">
        <f>IFERROR(VLOOKUP(D15,DB!A:G,7,0),"")</f>
        <v/>
      </c>
      <c r="K15" s="132"/>
      <c r="L15" s="128" t="str">
        <f>IFERROR(VLOOKUP(D15,DB!A:I,9,0),"")</f>
        <v/>
      </c>
      <c r="M15" s="128"/>
      <c r="N15" s="128"/>
      <c r="O15" s="128"/>
      <c r="P15" s="128"/>
      <c r="Q15" s="128"/>
      <c r="R15" s="128"/>
      <c r="S15" s="128"/>
      <c r="T15" s="128"/>
      <c r="U15" s="128"/>
      <c r="V15" s="128"/>
      <c r="W15" s="128"/>
      <c r="X15" s="128"/>
      <c r="Y15" s="128"/>
      <c r="Z15" s="128"/>
      <c r="AA15" s="128"/>
      <c r="AB15" s="128"/>
      <c r="AC15" s="128"/>
      <c r="AD15" s="128"/>
      <c r="AE15" s="128"/>
      <c r="AF15" s="128"/>
      <c r="AG15" s="128"/>
      <c r="AH15" s="128"/>
      <c r="AI15" s="128"/>
      <c r="AJ15" s="128"/>
      <c r="AK15" s="128"/>
      <c r="AL15" s="128"/>
      <c r="AM15" s="128"/>
      <c r="AN15" s="128"/>
      <c r="AO15" s="128"/>
      <c r="AP15" s="128"/>
      <c r="AQ15" s="128"/>
      <c r="AR15" s="128"/>
      <c r="AS15" s="128"/>
      <c r="AT15" s="128"/>
      <c r="AU15" s="128"/>
      <c r="AV15" s="128"/>
      <c r="AW15" s="128"/>
      <c r="AX15" s="128"/>
      <c r="AY15" s="128"/>
      <c r="AZ15" s="128"/>
      <c r="BA15" s="128"/>
      <c r="BB15" s="128"/>
      <c r="BC15" s="128"/>
      <c r="BD15" s="128"/>
      <c r="BE15" s="128"/>
      <c r="BF15" s="128"/>
      <c r="BG15" s="128"/>
      <c r="BH15" s="128"/>
      <c r="BI15" s="128"/>
      <c r="BJ15" s="128"/>
      <c r="BK15" s="128"/>
      <c r="BL15" s="128"/>
      <c r="BM15" s="128"/>
      <c r="BN15" s="128"/>
      <c r="BO15" s="128"/>
      <c r="BP15" s="128"/>
      <c r="BQ15" s="128"/>
      <c r="BR15" s="128"/>
      <c r="BS15" s="128"/>
      <c r="BT15" s="128"/>
      <c r="BU15" s="128"/>
      <c r="BV15" s="128"/>
      <c r="BW15" s="128"/>
      <c r="BX15" s="128"/>
      <c r="BY15" s="128"/>
      <c r="BZ15" s="128"/>
      <c r="CA15" s="128"/>
      <c r="CB15" s="128"/>
      <c r="CC15" s="128"/>
      <c r="CD15" s="128"/>
      <c r="CE15" s="128"/>
      <c r="CF15" s="128"/>
      <c r="CG15" s="128"/>
      <c r="CH15" s="128"/>
      <c r="CI15" s="128"/>
      <c r="CJ15" s="133"/>
    </row>
  </sheetData>
  <dataValidations count="2">
    <dataValidation allowBlank="1" showInputMessage="1" showErrorMessage="1" sqref="E1" xr:uid="{4D935161-CDD3-4592-B877-3FB59C99E142}"/>
    <dataValidation type="list" allowBlank="1" showInputMessage="1" showErrorMessage="1" sqref="E3:E1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4"/>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5" ca="1" si="0">IFERROR(NOW()-F2,"-")</f>
        <v>45973.627660763887</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45973.627660763887</v>
      </c>
      <c r="H3" s="22"/>
      <c r="I3" s="19" t="str">
        <f>IFERROR(VLOOKUP(D3,DB!A:F,6,0),"")</f>
        <v/>
      </c>
      <c r="J3" s="18" t="str">
        <f>IFERROR(VLOOKUP(D3,DB!A:G,7,0),"")</f>
        <v/>
      </c>
      <c r="K3" s="45"/>
      <c r="L3" s="23" t="str">
        <f>IFERROR(VLOOKUP(D3,DB!A:I,9,0),"")</f>
        <v/>
      </c>
    </row>
    <row r="4" spans="1:13" ht="15" customHeight="1">
      <c r="A4" s="19"/>
      <c r="B4" s="61" t="str">
        <f>IFERROR(VLOOKUP(D4,DB!A:K,11,0),"")</f>
        <v/>
      </c>
      <c r="C4" s="18"/>
      <c r="D4" s="164"/>
      <c r="E4" s="18"/>
      <c r="F4" s="20"/>
      <c r="G4" s="21">
        <f t="shared" ca="1" si="0"/>
        <v>45973.627660763887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45973.627660763887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ref="G6:G69" ca="1" si="1">IFERROR(NOW()-F6,"-")</f>
        <v>45973.627660763887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45973.627660763887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45973.627660763887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45973.627660763887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45973.627660763887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45973.627660763887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45973.627660763887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45973.627660763887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45973.627660763887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45973.627660763887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45973.627660763887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45973.627660763887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45973.627660763887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45973.627660763887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45973.627660763887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45973.627660763887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45973.627660763887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45973.627660763887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45973.627660763887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45973.627660763887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45973.627660763887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45973.627660763887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45973.627660763887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45973.627660763887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45973.627660763887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45973.627660763887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45973.627660763887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45973.627660763887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45973.627660763887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45973.627660763887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45973.627660763887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45973.627660763887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45973.627660763887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45973.627660763887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45973.627660763887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45973.627660763887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45973.627660763887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45973.627660763887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45973.627660763887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45973.627660763887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45973.627660763887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45973.627660763887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45973.627660763887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45973.627660763887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45973.627660763887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45973.627660763887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45973.627660763887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45973.627660763887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45973.627660763887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45973.627660763887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45973.627660763887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45973.627660763887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45973.627660763887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45973.627660763887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45973.627660763887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45973.627660763887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45973.627660763887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45973.627660763887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45973.627660763887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45973.627660763887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45973.627660763887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45973.627660763887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45973.627660763887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45973.627660763887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ref="G70:G133" ca="1" si="2">IFERROR(NOW()-F70,"-")</f>
        <v>45973.627660763887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45973.627660763887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45973.627660763887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45973.627660763887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45973.627660763887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45973.627660763887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45973.627660763887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45973.627660763887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45973.627660763887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45973.627660763887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45973.627660763887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45973.627660763887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45973.627660763887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45973.627660763887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45973.627660763887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45973.627660763887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45973.627660763887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45973.627660763887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45973.627660763887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45973.627660763887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45973.627660763887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45973.627660763887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45973.627660763887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45973.627660763887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45973.627660763887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45973.627660763887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45973.627660763887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45973.627660763887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45973.627660763887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45973.627660763887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45973.627660763887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45973.627660763887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45973.627660763887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45973.627660763887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45973.627660763887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45973.627660763887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45973.627660763887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45973.627660763887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45973.627660763887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45973.627660763887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45973.627660763887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45973.627660763887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45973.627660763887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45973.627660763887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45973.627660763887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45973.627660763887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45973.627660763887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45973.627660763887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45973.627660763887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45973.627660763887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45973.627660763887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45973.627660763887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45973.627660763887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45973.627660763887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45973.627660763887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45973.627660763887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45973.627660763887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45973.627660763887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45973.627660763887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45973.627660763887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45973.627660763887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45973.627660763887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45973.627660763887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45973.627660763887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ref="G134:G197" ca="1" si="3">IFERROR(NOW()-F134,"-")</f>
        <v>45973.627660763887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45973.627660763887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45973.627660763887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45973.627660763887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45973.627660763887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45973.627660763887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45973.627660763887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45973.627660763887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45973.627660763887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45973.627660763887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45973.627660763887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45973.627660763887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45973.627660763887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45973.627660763887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45973.627660763887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45973.627660763887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45973.627660763887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45973.627660763887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45973.627660763887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45973.627660763887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45973.627660763887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45973.627660763887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45973.627660763887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45973.627660763887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45973.627660763887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45973.627660763887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45973.627660763887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45973.627660763887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45973.627660763887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45973.627660763887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45973.627660763887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45973.627660763887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45973.627660763887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45973.627660763887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45973.627660763887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45973.627660763887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45973.627660763887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45973.627660763887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45973.627660763887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45973.627660763887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45973.627660763887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45973.627660763887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45973.627660763887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45973.627660763887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45973.627660763887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45973.627660763887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45973.627660763887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45973.627660763887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45973.627660763887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45973.627660763887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45973.627660763887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45973.627660763887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45973.627660763887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45973.627660763887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45973.627660763887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45973.627660763887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45973.627660763887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45973.627660763887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45973.627660763887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45973.627660763887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45973.627660763887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45973.627660763887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45973.627660763887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45973.627660763887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ref="G198:G261" ca="1" si="4">IFERROR(NOW()-F198,"-")</f>
        <v>45973.627660763887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45973.627660763887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45973.627660763887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45973.627660763887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45973.627660763887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45973.627660763887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45973.627660763887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45973.627660763887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45973.627660763887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45973.627660763887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45973.627660763887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45973.627660763887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45973.627660763887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45973.627660763887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45973.627660763887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45973.627660763887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45973.627660763887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45973.627660763887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45973.627660763887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45973.627660763887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45973.627660763887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45973.627660763887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45973.627660763887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45973.627660763887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45973.627660763887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45973.627660763887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45973.627660763887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45973.627660763887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45973.627660763887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45973.627660763887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45973.627660763887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45973.627660763887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45973.627660763887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45973.627660763887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45973.627660763887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45973.627660763887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45973.627660763887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45973.627660763887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45973.627660763887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45973.627660763887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45973.627660763887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45973.627660763887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45973.627660763887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45973.627660763887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45973.627660763887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45973.627660763887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45973.627660763887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45973.627660763887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45973.627660763887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45973.627660763887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45973.627660763887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45973.627660763887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45973.627660763887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45973.627660763887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45973.627660763887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45973.627660763887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45973.627660763887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45973.627660763887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45973.627660763887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45973.627660763887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45973.627660763887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45973.627660763887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45973.627660763887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45973.627660763887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ref="G262:G325" ca="1" si="5">IFERROR(NOW()-F262,"-")</f>
        <v>45973.627660763887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45973.627660763887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45973.627660763887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45973.627660763887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45973.627660763887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45973.627660763887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45973.627660763887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45973.627660763887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45973.627660763887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45973.627660763887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45973.627660763887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45973.627660763887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45973.627660763887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45973.627660763887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45973.627660763887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45973.627660763887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45973.627660763887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45973.627660763887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45973.627660763887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45973.627660763887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45973.627660763887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45973.627660763887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45973.627660763887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45973.627660763887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45973.627660763887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45973.627660763887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45973.627660763887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45973.627660763887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45973.627660763887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45973.627660763887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45973.627660763887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45973.627660763887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45973.627660763887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45973.627660763887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45973.627660763887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45973.627660763887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45973.627660763887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45973.627660763887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45973.627660763887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45973.627660763887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45973.627660763887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45973.627660763887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45973.627660763887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45973.627660763887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45973.627660763887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45973.627660763887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45973.627660763887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45973.627660763887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45973.627660763887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45973.627660763887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45973.627660763887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45973.627660763887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45973.627660763887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45973.627660763887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45973.627660763887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45973.627660763887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45973.627660763887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45973.627660763887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45973.627660763887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45973.627660763887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45973.627660763887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45973.627660763887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45973.627660763887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45973.627660763887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ref="G326:G389" ca="1" si="6">IFERROR(NOW()-F326,"-")</f>
        <v>45973.627660763887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45973.627660763887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45973.627660763887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45973.627660763887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45973.627660763887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45973.627660763887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45973.627660763887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45973.627660763887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45973.627660763887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45973.627660763887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45973.627660763887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45973.627660763887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45973.627660763887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45973.627660763887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45973.627660763887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45973.627660763887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45973.627660763887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45973.627660763887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45973.627660763887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45973.627660763887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45973.627660763887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45973.627660763887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45973.627660763887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45973.627660763887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45973.627660763887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45973.627660763887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45973.627660763887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45973.627660763887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45973.627660763887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45973.627660763887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45973.627660763887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45973.627660763887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45973.627660763887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45973.627660763887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45973.627660763887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45973.627660763887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45973.627660763887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45973.627660763887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45973.627660763887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45973.627660763887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45973.627660763887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45973.627660763887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45973.627660763887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45973.627660763887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45973.627660763887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45973.627660763887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45973.627660763887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45973.627660763887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45973.627660763887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45973.627660763887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45973.627660763887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45973.627660763887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45973.627660763887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45973.627660763887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45973.627660763887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45973.627660763887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45973.627660763887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45973.627660763887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45973.627660763887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45973.627660763887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45973.627660763887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45973.627660763887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45973.627660763887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45973.627660763887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ref="G390:G453" ca="1" si="7">IFERROR(NOW()-F390,"-")</f>
        <v>45973.627660763887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45973.627660763887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45973.627660763887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45973.627660763887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45973.627660763887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45973.627660763887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45973.627660763887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45973.627660763887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45973.627660763887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45973.627660763887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45973.627660763887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45973.627660763887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45973.627660763887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45973.627660763887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45973.627660763887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45973.627660763887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45973.627660763887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45973.627660763887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45973.627660763887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45973.627660763887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45973.627660763887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45973.627660763887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45973.627660763887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45973.627660763887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45973.627660763887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45973.627660763887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45973.627660763887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45973.627660763887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45973.627660763887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45973.627660763887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45973.627660763887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45973.627660763887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45973.627660763887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45973.627660763887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45973.627660763887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45973.627660763887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45973.627660763887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45973.627660763887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45973.627660763887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45973.627660763887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45973.627660763887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45973.627660763887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45973.627660763887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45973.627660763887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45973.627660763887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45973.627660763887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45973.627660763887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45973.627660763887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45973.627660763887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45973.627660763887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45973.627660763887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45973.627660763887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45973.627660763887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45973.627660763887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45973.627660763887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45973.627660763887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45973.627660763887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45973.627660763887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45973.627660763887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45973.627660763887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45973.627660763887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45973.627660763887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45973.627660763887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45973.627660763887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ref="G454:G517" ca="1" si="8">IFERROR(NOW()-F454,"-")</f>
        <v>45973.627660763887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45973.627660763887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45973.627660763887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45973.627660763887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45973.627660763887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45973.627660763887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45973.627660763887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45973.627660763887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45973.627660763887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45973.627660763887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45973.627660763887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45973.627660763887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45973.627660763887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45973.627660763887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45973.627660763887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45973.627660763887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45973.627660763887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45973.627660763887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45973.627660763887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45973.627660763887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45973.627660763887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45973.627660763887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45973.627660763887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45973.627660763887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45973.627660763887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45973.627660763887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45973.627660763887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45973.627660763887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45973.627660763887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45973.627660763887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45973.627660763887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45973.627660763887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45973.627660763887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45973.627660763887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45973.627660763887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45973.627660763887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45973.627660763887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45973.627660763887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45973.627660763887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45973.627660763887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45973.627660763887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45973.627660763887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45973.627660763887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45973.627660763887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45973.627660763887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45973.627660763887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45973.627660763887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45973.627660763887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45973.627660763887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45973.627660763887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45973.627660763887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45973.627660763887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45973.627660763887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45973.627660763887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45973.627660763887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45973.627660763887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45973.627660763887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45973.627660763887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45973.627660763887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45973.627660763887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45973.627660763887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45973.627660763887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45973.627660763887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45973.627660763887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ref="G518:G581" ca="1" si="9">IFERROR(NOW()-F518,"-")</f>
        <v>45973.627660763887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45973.627660763887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45973.627660763887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45973.627660763887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45973.627660763887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45973.627660763887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45973.627660763887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45973.627660763887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45973.627660763887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45973.627660763887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45973.627660763887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45973.627660763887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45973.627660763887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45973.627660763887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45973.627660763887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45973.627660763887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45973.627660763887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45973.627660763887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45973.627660763887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45973.627660763887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45973.627660763887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45973.627660763887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45973.627660763887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45973.627660763887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45973.627660763887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45973.627660763887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45973.627660763887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45973.627660763887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45973.627660763887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45973.627660763887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45973.627660763887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45973.627660763887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45973.627660763887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45973.627660763887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45973.627660763887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45973.627660763887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45973.627660763887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45973.627660763887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45973.627660763887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45973.627660763887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45973.627660763887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45973.627660763887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45973.627660763887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45973.627660763887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45973.627660763887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45973.627660763887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45973.627660763887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45973.627660763887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45973.627660763887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45973.627660763887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45973.627660763887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45973.627660763887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45973.627660763887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45973.627660763887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45973.627660763887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45973.627660763887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45973.627660763887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45973.627660763887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45973.627660763887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45973.627660763887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45973.627660763887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45973.627660763887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45973.627660763887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45973.627660763887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ref="G582:G645" ca="1" si="10">IFERROR(NOW()-F582,"-")</f>
        <v>45973.627660763887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45973.627660763887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45973.627660763887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45973.627660763887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45973.627660763887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45973.627660763887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45973.627660763887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45973.627660763887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45973.627660763887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45973.627660763887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45973.627660763887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45973.627660763887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45973.627660763887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45973.627660763887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45973.627660763887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45973.627660763887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45973.627660763887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45973.627660763887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45973.627660763887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45973.627660763887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45973.627660763887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45973.627660763887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45973.627660763887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45973.627660763887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45973.627660763887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45973.627660763887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45973.627660763887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45973.627660763887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45973.627660763887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45973.627660763887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45973.627660763887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45973.627660763887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45973.627660763887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45973.627660763887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45973.627660763887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45973.627660763887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45973.627660763887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45973.627660763887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45973.627660763887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45973.627660763887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45973.627660763887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45973.627660763887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45973.627660763887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45973.627660763887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45973.627660763887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45973.627660763887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45973.627660763887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45973.627660763887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45973.627660763887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45973.627660763887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45973.627660763887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45973.627660763887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45973.627660763887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45973.627660763887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45973.627660763887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45973.627660763887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45973.627660763887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45973.627660763887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45973.627660763887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45973.627660763887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45973.627660763887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45973.627660763887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45973.627660763887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45973.627660763887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ref="G646:G709" ca="1" si="11">IFERROR(NOW()-F646,"-")</f>
        <v>45973.627660763887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45973.627660763887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45973.627660763887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45973.627660763887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45973.627660763887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45973.627660763887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45973.627660763887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45973.627660763887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45973.627660763887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45973.627660763887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45973.627660763887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45973.627660763887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45973.627660763887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45973.627660763887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45973.627660763887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45973.627660763887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45973.627660763887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45973.627660763887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45973.627660763887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45973.627660763887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45973.627660763887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45973.627660763887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45973.627660763887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45973.627660763887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45973.627660763887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45973.627660763887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45973.627660763887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45973.627660763887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45973.627660763887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45973.627660763887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45973.627660763887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45973.627660763887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45973.627660763887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45973.627660763887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45973.627660763887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45973.627660763887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45973.627660763887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45973.627660763887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45973.627660763887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45973.627660763887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45973.627660763887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45973.627660763887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45973.627660763887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45973.627660763887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45973.627660763887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45973.627660763887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45973.627660763887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45973.627660763887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45973.627660763887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45973.627660763887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45973.627660763887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45973.627660763887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45973.627660763887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45973.627660763887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45973.627660763887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45973.627660763887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45973.627660763887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45973.627660763887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45973.627660763887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45973.627660763887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45973.627660763887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45973.627660763887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45973.627660763887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45973.627660763887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ref="G710:G773" ca="1" si="12">IFERROR(NOW()-F710,"-")</f>
        <v>45973.627660763887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45973.627660763887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45973.627660763887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45973.627660763887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45973.627660763887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45973.627660763887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45973.627660763887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45973.627660763887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45973.627660763887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45973.627660763887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45973.627660763887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45973.627660763887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45973.627660763887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45973.627660763887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45973.627660763887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45973.627660763887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45973.627660763887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45973.627660763887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45973.627660763887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45973.627660763887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45973.627660763887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45973.627660763887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45973.627660763887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45973.627660763887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45973.627660763887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45973.627660763887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45973.627660763887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45973.627660763887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45973.627660763887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45973.627660763887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45973.627660763887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45973.627660763887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45973.627660763887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45973.627660763887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45973.627660763887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45973.627660763887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45973.627660763887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45973.627660763887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45973.627660763887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45973.627660763887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45973.627660763887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45973.627660763887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45973.627660763887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45973.627660763887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45973.627660763887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45973.627660763887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45973.627660763887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45973.627660763887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45973.627660763887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45973.627660763887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45973.627660763887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45973.627660763887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45973.627660763887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45973.627660763887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45973.627660763887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45973.627660763887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45973.627660763887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45973.627660763887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45973.627660763887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45973.627660763887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45973.627660763887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45973.627660763887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45973.627660763887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45973.627660763887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ref="G774:G837" ca="1" si="13">IFERROR(NOW()-F774,"-")</f>
        <v>45973.627660763887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45973.627660763887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45973.627660763887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45973.627660763887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45973.627660763887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45973.627660763887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45973.627660763887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45973.627660763887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45973.627660763887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45973.627660763887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45973.627660763887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45973.627660763887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45973.627660763887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45973.627660763887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45973.627660763887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45973.627660763887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45973.627660763887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45973.627660763887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45973.627660763887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45973.627660763887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45973.627660763887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45973.627660763887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45973.627660763887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45973.627660763887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45973.627660763887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45973.627660763887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45973.627660763887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45973.627660763887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45973.627660763887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45973.627660763887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45973.627660763887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45973.627660763887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45973.627660763887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45973.627660763887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45973.627660763887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45973.627660763887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45973.627660763887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45973.627660763887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45973.627660763887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45973.627660763887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45973.627660763887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45973.627660763887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45973.627660763887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45973.627660763887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45973.627660763887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45973.627660763887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45973.627660763887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45973.627660763887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45973.627660763887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45973.627660763887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45973.627660763887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45973.627660763887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45973.627660763887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45973.627660763887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45973.627660763887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45973.627660763887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45973.627660763887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45973.627660763887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45973.627660763887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45973.627660763887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45973.627660763887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45973.627660763887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45973.627660763887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45973.627660763887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ref="G838:G901" ca="1" si="14">IFERROR(NOW()-F838,"-")</f>
        <v>45973.627660763887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45973.627660763887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45973.627660763887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45973.627660763887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45973.627660763887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45973.627660763887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45973.627660763887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45973.627660763887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45973.627660763887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45973.627660763887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45973.627660763887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45973.627660763887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45973.627660763887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45973.627660763887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45973.627660763887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45973.627660763887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45973.627660763887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45973.627660763887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45973.627660763887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45973.627660763887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45973.627660763887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45973.627660763887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45973.627660763887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45973.627660763887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45973.627660763887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45973.627660763887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45973.627660763887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45973.627660763887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45973.627660763887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45973.627660763887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45973.627660763887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45973.627660763887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45973.627660763887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45973.627660763887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45973.627660763887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45973.627660763887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45973.627660763887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45973.627660763887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45973.627660763887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45973.627660763887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45973.627660763887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45973.627660763887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45973.627660763887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45973.627660763887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45973.627660763887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45973.627660763887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45973.627660763887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45973.627660763887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45973.627660763887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45973.627660763887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45973.627660763887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45973.627660763887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45973.627660763887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45973.627660763887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45973.627660763887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45973.627660763887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45973.627660763887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45973.627660763887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45973.627660763887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45973.627660763887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45973.627660763887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45973.627660763887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45973.627660763887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45973.627660763887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ref="G902:G965" ca="1" si="15">IFERROR(NOW()-F902,"-")</f>
        <v>45973.627660763887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45973.627660763887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45973.627660763887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45973.627660763887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45973.627660763887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45973.627660763887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45973.627660763887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45973.627660763887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45973.627660763887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45973.627660763887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45973.627660763887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45973.627660763887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45973.627660763887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45973.627660763887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45973.627660763887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45973.627660763887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45973.627660763887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45973.627660763887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45973.627660763887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45973.627660763887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45973.627660763887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45973.627660763887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45973.627660763887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45973.627660763887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45973.627660763887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45973.627660763887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45973.627660763887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45973.627660763887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45973.627660763887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45973.627660763887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45973.627660763887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45973.627660763887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45973.627660763887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45973.627660763887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45973.627660763887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45973.627660763887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45973.627660763887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45973.627660763887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45973.627660763887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45973.627660763887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45973.627660763887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45973.627660763887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45973.627660763887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45973.627660763887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45973.627660763887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45973.627660763887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45973.627660763887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45973.627660763887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45973.627660763887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45973.627660763887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45973.627660763887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45973.627660763887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45973.627660763887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45973.627660763887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45973.627660763887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45973.627660763887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45973.627660763887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45973.627660763887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45973.627660763887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45973.627660763887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45973.627660763887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45973.627660763887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45973.627660763887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45973.627660763887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ref="G966:G1029" ca="1" si="16">IFERROR(NOW()-F966,"-")</f>
        <v>45973.627660763887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45973.627660763887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45973.627660763887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45973.627660763887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45973.627660763887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45973.627660763887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45973.627660763887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45973.627660763887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45973.627660763887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45973.627660763887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45973.627660763887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45973.627660763887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45973.627660763887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45973.627660763887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45973.627660763887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45973.627660763887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45973.627660763887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45973.627660763887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45973.627660763887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45973.627660763887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45973.627660763887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45973.627660763887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45973.627660763887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45973.627660763887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45973.627660763887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45973.627660763887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45973.627660763887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45973.627660763887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45973.627660763887</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45973.627660763887</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45973.627660763887</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45973.627660763887</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45973.627660763887</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45973.627660763887</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45973.627660763887</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45973.627660763887</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45973.627660763887</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45973.627660763887</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45973.627660763887</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45973.627660763887</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45973.627660763887</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45973.627660763887</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45973.627660763887</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45973.627660763887</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45973.627660763887</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45973.627660763887</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45973.627660763887</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45973.627660763887</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45973.627660763887</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45973.627660763887</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45973.627660763887</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45973.627660763887</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45973.627660763887</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45973.627660763887</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45973.627660763887</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45973.627660763887</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45973.627660763887</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45973.627660763887</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45973.627660763887</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45973.627660763887</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45973.627660763887</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45973.627660763887</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45973.627660763887</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45973.627660763887</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ref="G1030:G1044" ca="1" si="17">IFERROR(NOW()-F1030,"-")</f>
        <v>45973.627660763887</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45973.627660763887</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45973.627660763887</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45973.627660763887</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45973.627660763887</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45973.627660763887</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45973.627660763887</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45973.627660763887</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45973.627660763887</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45973.627660763887</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45973.627660763887</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45973.627660763887</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45973.627660763887</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45973.627660763887</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45973.627660763887</v>
      </c>
      <c r="H1044" s="22"/>
      <c r="I1044" s="19" t="str">
        <f>IFERROR(VLOOKUP(D1044,DB!A:F,6,0),"")</f>
        <v/>
      </c>
      <c r="J1044" s="18" t="str">
        <f>IFERROR(VLOOKUP(D1044,DB!A:G,7,0),"")</f>
        <v/>
      </c>
      <c r="K1044" s="45"/>
      <c r="L1044" s="23" t="str">
        <f>IFERROR(VLOOKUP(D1044,DB!A:I,9,0),"")</f>
        <v/>
      </c>
    </row>
  </sheetData>
  <dataValidations count="2">
    <dataValidation allowBlank="1" showInputMessage="1" showErrorMessage="1" sqref="E1" xr:uid="{5914219A-CB83-432D-936A-CC0CB6F3982A}"/>
    <dataValidation type="list" allowBlank="1" showInputMessage="1" showErrorMessage="1" sqref="E2:E104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39111</v>
      </c>
      <c r="B2" s="92" t="str">
        <f>IFERROR(VLOOKUP(D2,DB!A:K,11,0),"")</f>
        <v>R4</v>
      </c>
      <c r="C2" s="94">
        <v>1</v>
      </c>
      <c r="D2" s="92" t="s">
        <v>35092</v>
      </c>
      <c r="E2" s="95" t="s">
        <v>39021</v>
      </c>
      <c r="F2" s="96">
        <v>45703.480717592596</v>
      </c>
      <c r="G2" s="97">
        <f t="shared" ref="G2" ca="1" si="0">IFERROR(NOW()-F2,"")</f>
        <v>270.14694317129033</v>
      </c>
      <c r="H2" s="96">
        <v>45703.474768518521</v>
      </c>
      <c r="I2" s="96" t="str">
        <f>IFERROR(VLOOKUP(D2,DB!A:F,6,0),"")</f>
        <v>SCECO</v>
      </c>
      <c r="J2" s="96" t="str">
        <f>IFERROR(VLOOKUP(D2,DB!A:G,7,0),"")</f>
        <v>Dead</v>
      </c>
      <c r="K2" s="98" t="s">
        <v>39112</v>
      </c>
      <c r="L2" s="92" t="str">
        <f>IFERROR(VLOOKUP(D2,DB!A:I,9,0),"")</f>
        <v>Latis</v>
      </c>
    </row>
    <row r="3" spans="1:16" ht="15" customHeight="1">
      <c r="A3" s="135" t="s">
        <v>39113</v>
      </c>
      <c r="B3" s="135" t="str">
        <f>IFERROR(VLOOKUP(D3,DB!A:K,11,0),"")</f>
        <v>R4</v>
      </c>
      <c r="C3" s="94">
        <v>1</v>
      </c>
      <c r="D3" s="92" t="s">
        <v>36120</v>
      </c>
      <c r="E3" s="95" t="s">
        <v>39021</v>
      </c>
      <c r="F3" s="96">
        <v>45973.465671296297</v>
      </c>
      <c r="G3" s="97">
        <f ca="1">IFERROR(NOW()-F3,"")</f>
        <v>0.1619894675895921</v>
      </c>
      <c r="H3" s="96">
        <v>45973.458773148152</v>
      </c>
      <c r="I3" s="135" t="str">
        <f>IFERROR(VLOOKUP(D3,DB!A:F,6,0),"")</f>
        <v>SCECO</v>
      </c>
      <c r="J3" s="135" t="str">
        <f>IFERROR(VLOOKUP(D3,DB!A:G,7,0),"")</f>
        <v>Dead</v>
      </c>
      <c r="K3" s="98" t="s">
        <v>39114</v>
      </c>
      <c r="L3" s="92" t="str">
        <f>IFERROR(VLOOKUP(D3,DB!A:I,9,0),"")</f>
        <v>Latis</v>
      </c>
    </row>
    <row r="4" spans="1:16" ht="15" customHeight="1">
      <c r="A4" s="135" t="s">
        <v>39115</v>
      </c>
      <c r="B4" s="135" t="str">
        <f>IFERROR(VLOOKUP(D4,DB!A:K,11,0),"")</f>
        <v>R4</v>
      </c>
      <c r="C4" s="94">
        <v>1</v>
      </c>
      <c r="D4" s="92" t="s">
        <v>35821</v>
      </c>
      <c r="E4" s="95" t="s">
        <v>39021</v>
      </c>
      <c r="F4" s="96"/>
      <c r="G4" s="97">
        <f ca="1">IFERROR(NOW()-F4,"")</f>
        <v>45973.627660763887</v>
      </c>
      <c r="H4" s="96">
        <v>45973.458935185183</v>
      </c>
      <c r="I4" s="135" t="str">
        <f>IFERROR(VLOOKUP(D4,DB!A:F,6,0),"")</f>
        <v>SCECO</v>
      </c>
      <c r="J4" s="135" t="str">
        <f>IFERROR(VLOOKUP(D4,DB!A:G,7,0),"")</f>
        <v>Dead</v>
      </c>
      <c r="K4" s="98" t="s">
        <v>39116</v>
      </c>
      <c r="L4" s="92" t="str">
        <f>IFERROR(VLOOKUP(D4,DB!A:I,9,0),"")</f>
        <v>Latis</v>
      </c>
    </row>
    <row r="5" spans="1:16" ht="15" customHeight="1">
      <c r="A5" s="135"/>
      <c r="B5" s="135" t="str">
        <f>IFERROR(VLOOKUP(D5,DB!A:K,11,0),"")</f>
        <v/>
      </c>
      <c r="C5" s="94"/>
      <c r="D5" s="92"/>
      <c r="E5" s="95"/>
      <c r="F5" s="96"/>
      <c r="G5" s="97">
        <f ca="1">IFERROR(NOW()-F5,"")</f>
        <v>45973.627660763887</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45973.627660763887</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45973.627660763887</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45973.627660763887</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45973.627660763887</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45973.627660763887</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45973.627660763887</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45973.627660763887</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45973.627660763887</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45973.627660763887</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45973.627660763887</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45973.627660763887</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45973.627660763887</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45973.627660763887</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45973.627660763887</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45973.627660763887</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45973.627660763887</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45973.627660763887</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45973.627660763887</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45973.627660763887</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45973.627660763887</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45973.627660763887</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45973.627660763887</v>
      </c>
      <c r="H27" s="96"/>
      <c r="I27" s="135" t="str">
        <f>IFERROR(VLOOKUP(D27,DB!A:F,6,0),"")</f>
        <v/>
      </c>
      <c r="J27" s="135" t="str">
        <f>IFERROR(VLOOKUP(D27,DB!A:G,7,0),"")</f>
        <v/>
      </c>
      <c r="K27" s="98"/>
      <c r="L27" s="92" t="str">
        <f>IFERROR(VLOOKUP(D27,DB!A:I,9,0),"")</f>
        <v/>
      </c>
    </row>
    <row r="28" spans="1:12" ht="15" customHeight="1">
      <c r="A28" s="149"/>
      <c r="B28" s="149" t="str">
        <f>IFERROR(VLOOKUP(D28,DB!A:K,11,0),"")</f>
        <v/>
      </c>
      <c r="C28" s="150"/>
      <c r="D28" s="151"/>
      <c r="E28" s="152"/>
      <c r="F28" s="153"/>
      <c r="G28" s="97">
        <f ca="1">IFERROR(NOW()-F28,"")</f>
        <v>45973.627660763887</v>
      </c>
      <c r="H28" s="153"/>
      <c r="I28" s="149" t="str">
        <f>IFERROR(VLOOKUP(D28,DB!A:F,6,0),"")</f>
        <v/>
      </c>
      <c r="J28" s="149" t="str">
        <f>IFERROR(VLOOKUP(D28,DB!A:G,7,0),"")</f>
        <v/>
      </c>
      <c r="K28" s="154"/>
      <c r="L28" s="151" t="str">
        <f>IFERROR(VLOOKUP(D28,DB!A:I,9,0),"")</f>
        <v/>
      </c>
    </row>
    <row r="29" spans="1:12" ht="15" customHeight="1">
      <c r="A29" s="149"/>
      <c r="B29" s="149" t="str">
        <f>IFERROR(VLOOKUP(D29,DB!A:K,11,0),"")</f>
        <v/>
      </c>
      <c r="C29" s="150"/>
      <c r="D29" s="151"/>
      <c r="E29" s="152"/>
      <c r="F29" s="153"/>
      <c r="G29" s="97">
        <f ca="1">IFERROR(NOW()-F29,"")</f>
        <v>45973.627660763887</v>
      </c>
      <c r="H29" s="153"/>
      <c r="I29" s="149" t="str">
        <f>IFERROR(VLOOKUP(D29,DB!A:F,6,0),"")</f>
        <v/>
      </c>
      <c r="J29" s="149" t="str">
        <f>IFERROR(VLOOKUP(D29,DB!A:G,7,0),"")</f>
        <v/>
      </c>
      <c r="K29" s="154"/>
      <c r="L29" s="151" t="str">
        <f>IFERROR(VLOOKUP(D29,DB!A:I,9,0),"")</f>
        <v/>
      </c>
    </row>
    <row r="30" spans="1:12" ht="15" customHeight="1">
      <c r="A30" s="149"/>
      <c r="B30" s="149" t="str">
        <f>IFERROR(VLOOKUP(D30,DB!A:K,11,0),"")</f>
        <v/>
      </c>
      <c r="C30" s="150"/>
      <c r="D30" s="151"/>
      <c r="E30" s="152"/>
      <c r="F30" s="153"/>
      <c r="G30" s="97">
        <f ca="1">IFERROR(NOW()-F30,"")</f>
        <v>45973.627660763887</v>
      </c>
      <c r="H30" s="153"/>
      <c r="I30" s="149" t="str">
        <f>IFERROR(VLOOKUP(D30,DB!A:F,6,0),"")</f>
        <v/>
      </c>
      <c r="J30" s="149" t="str">
        <f>IFERROR(VLOOKUP(D30,DB!A:G,7,0),"")</f>
        <v/>
      </c>
      <c r="K30" s="154"/>
      <c r="L30" s="151" t="str">
        <f>IFERROR(VLOOKUP(D30,DB!A:I,9,0),"")</f>
        <v/>
      </c>
    </row>
    <row r="31" spans="1:12" ht="15" customHeight="1">
      <c r="A31" s="149"/>
      <c r="B31" s="149" t="str">
        <f>IFERROR(VLOOKUP(D31,DB!A:K,11,0),"")</f>
        <v/>
      </c>
      <c r="C31" s="150"/>
      <c r="D31" s="151"/>
      <c r="E31" s="152"/>
      <c r="F31" s="153"/>
      <c r="G31" s="97">
        <f ca="1">IFERROR(NOW()-F31,"")</f>
        <v>45973.627660763887</v>
      </c>
      <c r="H31" s="153"/>
      <c r="I31" s="149" t="str">
        <f>IFERROR(VLOOKUP(D31,DB!A:F,6,0),"")</f>
        <v/>
      </c>
      <c r="J31" s="149" t="str">
        <f>IFERROR(VLOOKUP(D31,DB!A:G,7,0),"")</f>
        <v/>
      </c>
      <c r="K31" s="154"/>
      <c r="L31" s="151" t="str">
        <f>IFERROR(VLOOKUP(D31,DB!A:I,9,0),"")</f>
        <v/>
      </c>
    </row>
    <row r="32" spans="1:12" ht="15" customHeight="1">
      <c r="A32" s="149"/>
      <c r="B32" s="149" t="str">
        <f>IFERROR(VLOOKUP(D32,DB!A:K,11,0),"")</f>
        <v/>
      </c>
      <c r="C32" s="150"/>
      <c r="D32" s="151"/>
      <c r="E32" s="152"/>
      <c r="F32" s="153"/>
      <c r="G32" s="97">
        <f ca="1">IFERROR(NOW()-F32,"")</f>
        <v>45973.627660763887</v>
      </c>
      <c r="H32" s="153"/>
      <c r="I32" s="149" t="str">
        <f>IFERROR(VLOOKUP(D32,DB!A:F,6,0),"")</f>
        <v/>
      </c>
      <c r="J32" s="149" t="str">
        <f>IFERROR(VLOOKUP(D32,DB!A:G,7,0),"")</f>
        <v/>
      </c>
      <c r="K32" s="154"/>
      <c r="L32" s="151" t="str">
        <f>IFERROR(VLOOKUP(D32,DB!A:I,9,0),"")</f>
        <v/>
      </c>
    </row>
    <row r="33" spans="1:12" ht="15" customHeight="1">
      <c r="A33" s="149"/>
      <c r="B33" s="149" t="str">
        <f>IFERROR(VLOOKUP(D33,DB!A:K,11,0),"")</f>
        <v/>
      </c>
      <c r="C33" s="150"/>
      <c r="D33" s="151"/>
      <c r="E33" s="152"/>
      <c r="F33" s="153"/>
      <c r="G33" s="97">
        <f ca="1">IFERROR(NOW()-F33,"")</f>
        <v>45973.627660763887</v>
      </c>
      <c r="H33" s="153"/>
      <c r="I33" s="149" t="str">
        <f>IFERROR(VLOOKUP(D33,DB!A:F,6,0),"")</f>
        <v/>
      </c>
      <c r="J33" s="149" t="str">
        <f>IFERROR(VLOOKUP(D33,DB!A:G,7,0),"")</f>
        <v/>
      </c>
      <c r="K33" s="154"/>
      <c r="L33" s="151" t="str">
        <f>IFERROR(VLOOKUP(D33,DB!A:I,9,0),"")</f>
        <v/>
      </c>
    </row>
    <row r="34" spans="1:12" ht="15" customHeight="1">
      <c r="A34" s="149"/>
      <c r="B34" s="149" t="str">
        <f>IFERROR(VLOOKUP(D34,DB!A:K,11,0),"")</f>
        <v/>
      </c>
      <c r="C34" s="150"/>
      <c r="D34" s="151"/>
      <c r="E34" s="152"/>
      <c r="F34" s="153"/>
      <c r="G34" s="97">
        <f ca="1">IFERROR(NOW()-F34,"")</f>
        <v>45973.627660763887</v>
      </c>
      <c r="H34" s="153"/>
      <c r="I34" s="149" t="str">
        <f>IFERROR(VLOOKUP(D34,DB!A:F,6,0),"")</f>
        <v/>
      </c>
      <c r="J34" s="149" t="str">
        <f>IFERROR(VLOOKUP(D34,DB!A:G,7,0),"")</f>
        <v/>
      </c>
      <c r="K34" s="154"/>
      <c r="L34" s="151" t="str">
        <f>IFERROR(VLOOKUP(D34,DB!A:I,9,0),"")</f>
        <v/>
      </c>
    </row>
  </sheetData>
  <dataValidations count="2">
    <dataValidation allowBlank="1" showInputMessage="1" showErrorMessage="1" sqref="E1" xr:uid="{A4F81451-56CC-4543-9497-104C4E44EE4B}"/>
    <dataValidation type="list" allowBlank="1" showInputMessage="1" showErrorMessage="1" sqref="E2:E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74"/>
  <sheetViews>
    <sheetView workbookViewId="0">
      <selection activeCell="D11" sqref="D11"/>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39117</v>
      </c>
      <c r="B2" s="37" t="str">
        <f>IFERROR(VLOOKUP(D2,DB!A:K,11,0),"")</f>
        <v>R5</v>
      </c>
      <c r="C2" s="37">
        <v>3</v>
      </c>
      <c r="D2" s="107" t="s">
        <v>36011</v>
      </c>
      <c r="E2" s="37" t="s">
        <v>39021</v>
      </c>
      <c r="F2" s="38">
        <v>45891.832060185188</v>
      </c>
      <c r="G2" s="116">
        <f ca="1">IFERROR(NOW()-F2,"")</f>
        <v>81.795600578698213</v>
      </c>
      <c r="H2" s="38">
        <v>45891.790393518517</v>
      </c>
      <c r="I2" s="37" t="str">
        <f>IFERROR(VLOOKUP(D2,DB!A:F,6,0),"")</f>
        <v>Generator-SG</v>
      </c>
      <c r="J2" s="37" t="str">
        <f>IFERROR(VLOOKUP(D2,DB!A:G,7,0),"")</f>
        <v>Vandalized</v>
      </c>
      <c r="K2" s="37" t="s">
        <v>39118</v>
      </c>
      <c r="L2" s="37" t="str">
        <f>IFERROR(VLOOKUP(D2,DB!A:I,9,0),"")</f>
        <v>Latis</v>
      </c>
      <c r="M2" s="106"/>
    </row>
    <row r="3" spans="1:13" ht="30">
      <c r="A3" s="37" t="s">
        <v>39119</v>
      </c>
      <c r="B3" s="37" t="str">
        <f>IFERROR(VLOOKUP(D3,DB!A:K,11,0),"")</f>
        <v>R5</v>
      </c>
      <c r="C3" s="37">
        <v>1</v>
      </c>
      <c r="D3" s="37" t="s">
        <v>33268</v>
      </c>
      <c r="E3" s="37" t="s">
        <v>39100</v>
      </c>
      <c r="F3" s="38">
        <v>45926.188877314817</v>
      </c>
      <c r="G3" s="116">
        <f t="shared" ref="G3" ca="1" si="0">IFERROR(NOW()-F3,"")</f>
        <v>47.438783449069888</v>
      </c>
      <c r="H3" s="38">
        <v>45926.158159722225</v>
      </c>
      <c r="I3" s="37" t="str">
        <f>IFERROR(VLOOKUP(D3,DB!A:F,6,0),"")</f>
        <v>SCECO</v>
      </c>
      <c r="J3" s="37" t="str">
        <f>IFERROR(VLOOKUP(D3,DB!A:G,7,0),"")</f>
        <v>Good</v>
      </c>
      <c r="K3" s="37" t="s">
        <v>39120</v>
      </c>
      <c r="L3" s="37" t="str">
        <f>IFERROR(VLOOKUP(D3,DB!A:I,9,0),"")</f>
        <v>Latis</v>
      </c>
      <c r="M3" s="106"/>
    </row>
    <row r="4" spans="1:13" ht="48" customHeight="1">
      <c r="A4" s="124" t="s">
        <v>39121</v>
      </c>
      <c r="B4" s="124" t="str">
        <f>IFERROR(VLOOKUP(D4,DB!A:K,11,0),"")</f>
        <v>R5</v>
      </c>
      <c r="C4" s="124">
        <v>1</v>
      </c>
      <c r="D4" s="124" t="s">
        <v>34758</v>
      </c>
      <c r="E4" s="124" t="s">
        <v>39100</v>
      </c>
      <c r="F4" s="125">
        <v>45948.661111111112</v>
      </c>
      <c r="G4" s="126">
        <f t="shared" ref="G4:G23" ca="1" si="1">IFERROR(NOW()-F4,"")</f>
        <v>24.96654965277412</v>
      </c>
      <c r="H4" s="125">
        <v>45948.661111111112</v>
      </c>
      <c r="I4" s="124" t="str">
        <f>IFERROR(VLOOKUP(D4,DB!A:F,6,0),"")</f>
        <v>SCECO</v>
      </c>
      <c r="J4" s="124" t="str">
        <f>IFERROR(VLOOKUP(D4,DB!A:G,7,0),"")</f>
        <v>Dead</v>
      </c>
      <c r="K4" s="124" t="s">
        <v>39122</v>
      </c>
      <c r="L4" s="124" t="str">
        <f>IFERROR(VLOOKUP(D4,DB!A:I,9,0),"")</f>
        <v>Latis</v>
      </c>
    </row>
    <row r="5" spans="1:13" ht="30.75">
      <c r="A5" s="124" t="s">
        <v>39123</v>
      </c>
      <c r="B5" s="124" t="s">
        <v>5443</v>
      </c>
      <c r="C5" s="124">
        <v>1</v>
      </c>
      <c r="D5" s="124" t="s">
        <v>32330</v>
      </c>
      <c r="E5" s="124" t="s">
        <v>39021</v>
      </c>
      <c r="F5" s="125">
        <v>45968.848599537036</v>
      </c>
      <c r="G5" s="126">
        <v>0.54726851851851854</v>
      </c>
      <c r="H5" s="125">
        <v>45968.827465277776</v>
      </c>
      <c r="I5" s="124" t="s">
        <v>22</v>
      </c>
      <c r="J5" s="124" t="s">
        <v>65</v>
      </c>
      <c r="K5" s="124" t="s">
        <v>39124</v>
      </c>
      <c r="L5" s="124" t="s">
        <v>8145</v>
      </c>
    </row>
    <row r="6" spans="1:13">
      <c r="A6" s="124"/>
      <c r="B6" s="124" t="str">
        <f>IFERROR(VLOOKUP(D6,DB!A:K,11,0),"")</f>
        <v/>
      </c>
      <c r="C6" s="124"/>
      <c r="D6" s="124"/>
      <c r="E6" s="124"/>
      <c r="F6" s="124"/>
      <c r="G6" s="126">
        <f t="shared" ca="1" si="1"/>
        <v>45973.627660763887</v>
      </c>
      <c r="H6" s="125"/>
      <c r="I6" s="124" t="str">
        <f>IFERROR(VLOOKUP(D6,DB!A:F,6,0),"")</f>
        <v/>
      </c>
      <c r="J6" s="124" t="str">
        <f>IFERROR(VLOOKUP(D6,DB!A:G,7,0),"")</f>
        <v/>
      </c>
      <c r="K6" s="124"/>
      <c r="L6" s="124" t="str">
        <f>IFERROR(VLOOKUP(D6,DB!A:I,9,0),"")</f>
        <v/>
      </c>
    </row>
    <row r="7" spans="1:13">
      <c r="A7" s="124"/>
      <c r="B7" s="124" t="str">
        <f>IFERROR(VLOOKUP(D7,DB!A:K,11,0),"")</f>
        <v/>
      </c>
      <c r="C7" s="124"/>
      <c r="D7"/>
      <c r="E7" s="124"/>
      <c r="F7" s="124"/>
      <c r="G7" s="126">
        <f t="shared" ca="1" si="1"/>
        <v>45973.627660763887</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1"/>
        <v>45973.627660763887</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45973.627660763887</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45973.627660763887</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45973.627660763887</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45973.627660763887</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45973.627660763887</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1"/>
        <v>45973.627660763887</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45973.627660763887</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45973.627660763887</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1"/>
        <v>45973.627660763887</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45973.627660763887</v>
      </c>
      <c r="H18" s="125"/>
      <c r="I18" s="124" t="str">
        <f>IFERROR(VLOOKUP(D18,DB!A:F,6,0),"")</f>
        <v/>
      </c>
      <c r="J18" s="124" t="str">
        <f>IFERROR(VLOOKUP(D18,DB!A:G,7,0),"")</f>
        <v/>
      </c>
      <c r="K18" s="124"/>
      <c r="L18" s="124" t="str">
        <f>IFERROR(VLOOKUP(D18,DB!A:I,9,0),"")</f>
        <v/>
      </c>
    </row>
    <row r="19" spans="1:12">
      <c r="A19" s="124"/>
      <c r="B19" s="124" t="str">
        <f>IFERROR(VLOOKUP(D19,DB!A:K,11,0),"")</f>
        <v/>
      </c>
      <c r="C19" s="124"/>
      <c r="D19"/>
      <c r="E19" s="124"/>
      <c r="F19" s="124"/>
      <c r="G19" s="126">
        <f t="shared" ca="1" si="1"/>
        <v>45973.627660763887</v>
      </c>
      <c r="H19" s="125"/>
      <c r="I19" s="124" t="str">
        <f>IFERROR(VLOOKUP(D19,DB!A:F,6,0),"")</f>
        <v/>
      </c>
      <c r="J19" s="124" t="str">
        <f>IFERROR(VLOOKUP(D19,DB!A:G,7,0),"")</f>
        <v/>
      </c>
      <c r="K19" s="124"/>
      <c r="L19" s="124" t="str">
        <f>IFERROR(VLOOKUP(D19,DB!A:I,9,0),"")</f>
        <v/>
      </c>
    </row>
    <row r="20" spans="1:12">
      <c r="A20" s="124"/>
      <c r="B20" s="124" t="str">
        <f>IFERROR(VLOOKUP(D20,DB!A:K,11,0),"")</f>
        <v/>
      </c>
      <c r="C20" s="124"/>
      <c r="D20"/>
      <c r="E20" s="124"/>
      <c r="F20" s="124"/>
      <c r="G20" s="126">
        <f t="shared" ca="1" si="1"/>
        <v>45973.627660763887</v>
      </c>
      <c r="H20" s="125"/>
      <c r="I20" s="124" t="str">
        <f>IFERROR(VLOOKUP(D20,DB!A:F,6,0),"")</f>
        <v/>
      </c>
      <c r="J20" s="124" t="str">
        <f>IFERROR(VLOOKUP(D20,DB!A:G,7,0),"")</f>
        <v/>
      </c>
      <c r="K20" s="124"/>
      <c r="L20" s="124" t="str">
        <f>IFERROR(VLOOKUP(D20,DB!A:I,9,0),"")</f>
        <v/>
      </c>
    </row>
    <row r="21" spans="1:12">
      <c r="A21" s="124"/>
      <c r="B21" s="124" t="str">
        <f>IFERROR(VLOOKUP(D21,DB!A:K,11,0),"")</f>
        <v/>
      </c>
      <c r="C21" s="124"/>
      <c r="D21"/>
      <c r="E21" s="124"/>
      <c r="F21" s="124"/>
      <c r="G21" s="126">
        <f t="shared" ca="1" si="1"/>
        <v>45973.627660763887</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45973.627660763887</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45973.627660763887</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ref="G24:G87" ca="1" si="2">IFERROR(NOW()-F24,"")</f>
        <v>45973.627660763887</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45973.627660763887</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45973.627660763887</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45973.627660763887</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45973.627660763887</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45973.627660763887</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45973.627660763887</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45973.627660763887</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45973.627660763887</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45973.627660763887</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45973.627660763887</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45973.627660763887</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45973.627660763887</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45973.627660763887</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45973.627660763887</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45973.627660763887</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45973.627660763887</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45973.627660763887</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45973.627660763887</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45973.627660763887</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45973.627660763887</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45973.627660763887</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45973.627660763887</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45973.627660763887</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45973.627660763887</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45973.627660763887</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45973.627660763887</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45973.627660763887</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45973.627660763887</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45973.627660763887</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45973.627660763887</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45973.627660763887</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45973.627660763887</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45973.627660763887</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45973.627660763887</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45973.627660763887</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45973.627660763887</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45973.627660763887</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45973.627660763887</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45973.627660763887</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45973.627660763887</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45973.627660763887</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45973.627660763887</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45973.627660763887</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45973.627660763887</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45973.627660763887</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45973.627660763887</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45973.627660763887</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45973.627660763887</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45973.627660763887</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45973.627660763887</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45973.627660763887</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45973.627660763887</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45973.627660763887</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45973.627660763887</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45973.627660763887</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45973.627660763887</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2"/>
        <v>45973.627660763887</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2"/>
        <v>45973.627660763887</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2"/>
        <v>45973.627660763887</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2"/>
        <v>45973.627660763887</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2"/>
        <v>45973.627660763887</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2"/>
        <v>45973.627660763887</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2"/>
        <v>45973.627660763887</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ref="G88:G151" ca="1" si="3">IFERROR(NOW()-F88,"")</f>
        <v>45973.627660763887</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45973.627660763887</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45973.627660763887</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45973.627660763887</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45973.627660763887</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45973.627660763887</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45973.627660763887</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45973.627660763887</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45973.627660763887</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45973.627660763887</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45973.627660763887</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45973.627660763887</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45973.627660763887</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45973.627660763887</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45973.627660763887</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45973.627660763887</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45973.627660763887</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45973.627660763887</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45973.627660763887</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45973.627660763887</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45973.627660763887</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45973.627660763887</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45973.627660763887</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45973.627660763887</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45973.627660763887</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45973.627660763887</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45973.627660763887</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45973.627660763887</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45973.627660763887</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45973.627660763887</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45973.627660763887</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45973.627660763887</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45973.627660763887</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45973.627660763887</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45973.627660763887</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45973.627660763887</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45973.627660763887</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45973.627660763887</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45973.627660763887</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45973.627660763887</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45973.627660763887</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45973.627660763887</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45973.627660763887</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45973.627660763887</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45973.627660763887</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45973.627660763887</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45973.627660763887</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45973.627660763887</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45973.627660763887</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45973.627660763887</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45973.627660763887</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45973.627660763887</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45973.627660763887</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45973.627660763887</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45973.627660763887</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45973.627660763887</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45973.627660763887</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45973.627660763887</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45973.627660763887</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45973.627660763887</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45973.627660763887</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45973.627660763887</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45973.627660763887</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45973.627660763887</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ref="G152:G215" ca="1" si="4">IFERROR(NOW()-F152,"")</f>
        <v>45973.627660763887</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45973.627660763887</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45973.627660763887</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45973.627660763887</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45973.627660763887</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45973.627660763887</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45973.627660763887</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45973.627660763887</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45973.627660763887</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45973.627660763887</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45973.627660763887</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45973.627660763887</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45973.627660763887</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45973.627660763887</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45973.627660763887</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45973.627660763887</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45973.627660763887</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45973.627660763887</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45973.627660763887</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45973.627660763887</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45973.627660763887</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45973.627660763887</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45973.627660763887</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45973.627660763887</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45973.627660763887</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45973.627660763887</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45973.627660763887</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45973.627660763887</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45973.627660763887</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45973.627660763887</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45973.627660763887</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45973.627660763887</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45973.627660763887</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45973.627660763887</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45973.627660763887</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45973.627660763887</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45973.627660763887</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45973.627660763887</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45973.627660763887</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45973.627660763887</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45973.627660763887</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45973.627660763887</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45973.627660763887</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45973.627660763887</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45973.627660763887</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45973.627660763887</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45973.627660763887</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45973.627660763887</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45973.627660763887</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45973.627660763887</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45973.627660763887</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45973.627660763887</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45973.627660763887</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45973.627660763887</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45973.627660763887</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45973.627660763887</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45973.627660763887</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45973.627660763887</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45973.627660763887</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45973.627660763887</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45973.627660763887</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45973.627660763887</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45973.627660763887</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45973.627660763887</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ref="G216:G279" ca="1" si="5">IFERROR(NOW()-F216,"")</f>
        <v>45973.627660763887</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45973.627660763887</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45973.627660763887</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45973.627660763887</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45973.627660763887</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45973.627660763887</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45973.627660763887</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45973.627660763887</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45973.627660763887</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45973.627660763887</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45973.627660763887</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45973.627660763887</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45973.627660763887</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45973.627660763887</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45973.627660763887</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45973.627660763887</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45973.627660763887</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45973.627660763887</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45973.627660763887</v>
      </c>
      <c r="H234" s="124"/>
      <c r="I234" s="124" t="str">
        <f>IFERROR(VLOOKUP(D234,DB!A:F,6,0),"")</f>
        <v/>
      </c>
      <c r="J234" s="124" t="str">
        <f>IFERROR(VLOOKUP(D234,DB!A:G,7,0),"")</f>
        <v/>
      </c>
      <c r="K234" s="124"/>
      <c r="L234" s="124" t="str">
        <f>IFERROR(VLOOKUP(D234,DB!A:I,9,0),"")</f>
        <v/>
      </c>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sheetData>
  <dataValidations count="2">
    <dataValidation allowBlank="1" showInputMessage="1" showErrorMessage="1" sqref="E1" xr:uid="{920C6338-E771-4DAE-8C89-92A9093EA4DE}"/>
    <dataValidation type="list" allowBlank="1" showInputMessage="1" showErrorMessage="1" sqref="E2:E23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52"/>
  <sheetViews>
    <sheetView workbookViewId="0">
      <selection activeCell="D3" sqref="D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6" t="s">
        <v>39125</v>
      </c>
      <c r="B2" s="141" t="str">
        <f>IFERROR(VLOOKUP(D2,DB!A:K,11,0),"")</f>
        <v>R6</v>
      </c>
      <c r="C2" s="142">
        <v>1</v>
      </c>
      <c r="D2" s="141" t="s">
        <v>30913</v>
      </c>
      <c r="E2" s="124" t="s">
        <v>39021</v>
      </c>
      <c r="F2" s="157">
        <v>45973.331250000003</v>
      </c>
      <c r="G2" s="105">
        <f t="shared" ref="G2:G54" ca="1" si="0">IFERROR(NOW()-F2,"-")</f>
        <v>0.29641076388361398</v>
      </c>
      <c r="H2" s="143">
        <v>45973.190428240741</v>
      </c>
      <c r="I2" s="141" t="str">
        <f>IFERROR(VLOOKUP(D2,DB!A:F,6,0),"")</f>
        <v>SCECO</v>
      </c>
      <c r="J2" s="141" t="str">
        <f>IFERROR(VLOOKUP(D2,DB!A:G,7,0),"")</f>
        <v>Good</v>
      </c>
      <c r="K2" s="144" t="s">
        <v>39126</v>
      </c>
      <c r="L2" s="145" t="str">
        <f>IFERROR(VLOOKUP(D2,DB!A:I,9,0),"")</f>
        <v>Latis</v>
      </c>
    </row>
    <row r="3" spans="1:16382" ht="31.5" customHeight="1">
      <c r="A3" s="140"/>
      <c r="B3" s="141" t="str">
        <f>IFERROR(VLOOKUP(D3,DB!A:K,11,0),"")</f>
        <v/>
      </c>
      <c r="C3" s="142"/>
      <c r="D3" s="141"/>
      <c r="E3" s="124"/>
      <c r="F3" s="143"/>
      <c r="G3" s="105">
        <f t="shared" ca="1" si="0"/>
        <v>45973.627660763887</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45973.627660763887</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45973.627660763887</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45973.627660763887</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45973.627660763887</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45973.627660763887</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45973.627660763887</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45973.627660763887</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45973.627660763887</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45973.627660763887</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45973.627660763887</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45973.627660763887</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45973.627660763887</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45973.627660763887</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45973.627660763887</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45973.627660763887</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45973.627660763887</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45973.627660763887</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45973.627660763887</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45973.627660763887</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45973.627660763887</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45973.627660763887</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45973.627660763887</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45973.627660763887</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45973.627660763887</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45973.627660763887</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45973.627660763887</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45973.627660763887</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45973.627660763887</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45973.627660763887</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45973.627660763887</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45973.627660763887</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45973.627660763887</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45973.627660763887</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45973.627660763887</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45973.627660763887</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45973.627660763887</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45973.627660763887</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45973.627660763887</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45973.627660763887</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45973.627660763887</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45973.627660763887</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45973.627660763887</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45973.627660763887</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45973.627660763887</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45973.627660763887</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45973.627660763887</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0"/>
        <v>45973.627660763887</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0"/>
        <v>45973.627660763887</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0"/>
        <v>45973.627660763887</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0"/>
        <v>45973.627660763887</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0"/>
        <v>45973.627660763887</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ref="G55:G118" ca="1" si="1">IFERROR(NOW()-F55,"-")</f>
        <v>45973.627660763887</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45973.627660763887</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45973.627660763887</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45973.627660763887</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45973.627660763887</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45973.627660763887</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45973.627660763887</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45973.627660763887</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45973.627660763887</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45973.627660763887</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45973.627660763887</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45973.627660763887</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45973.627660763887</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45973.627660763887</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45973.627660763887</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45973.627660763887</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45973.627660763887</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45973.627660763887</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45973.627660763887</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45973.627660763887</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45973.627660763887</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45973.627660763887</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45973.627660763887</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45973.627660763887</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45973.627660763887</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45973.627660763887</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45973.627660763887</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45973.627660763887</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45973.627660763887</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45973.627660763887</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45973.627660763887</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45973.627660763887</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45973.627660763887</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45973.627660763887</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45973.627660763887</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45973.627660763887</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45973.627660763887</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45973.627660763887</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45973.627660763887</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45973.627660763887</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45973.627660763887</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45973.627660763887</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45973.627660763887</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45973.627660763887</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45973.627660763887</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45973.627660763887</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45973.627660763887</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45973.627660763887</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45973.627660763887</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45973.627660763887</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45973.627660763887</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45973.627660763887</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45973.627660763887</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45973.627660763887</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45973.627660763887</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45973.627660763887</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45973.627660763887</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45973.627660763887</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45973.627660763887</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1"/>
        <v>45973.627660763887</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1"/>
        <v>45973.627660763887</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1"/>
        <v>45973.627660763887</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1"/>
        <v>45973.627660763887</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1"/>
        <v>45973.627660763887</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ref="G119:G152" ca="1" si="2">IFERROR(NOW()-F119,"-")</f>
        <v>45973.627660763887</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45973.627660763887</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45973.627660763887</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45973.627660763887</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45973.627660763887</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45973.627660763887</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45973.627660763887</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45973.627660763887</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45973.627660763887</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45973.627660763887</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45973.627660763887</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45973.627660763887</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45973.627660763887</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45973.627660763887</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45973.627660763887</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45973.627660763887</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45973.627660763887</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45973.627660763887</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45973.627660763887</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45973.627660763887</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45973.627660763887</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45973.627660763887</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45973.627660763887</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45973.627660763887</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45973.627660763887</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45973.627660763887</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45973.627660763887</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45973.627660763887</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45973.627660763887</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2"/>
        <v>45973.627660763887</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2"/>
        <v>45973.627660763887</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2"/>
        <v>45973.627660763887</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2"/>
        <v>45973.627660763887</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2"/>
        <v>45973.627660763887</v>
      </c>
      <c r="H152" s="143"/>
      <c r="I152" s="141" t="str">
        <f>IFERROR(VLOOKUP(D152,DB!A:F,6,0),"")</f>
        <v/>
      </c>
      <c r="J152" s="141" t="str">
        <f>IFERROR(VLOOKUP(D152,DB!A:G,7,0),"")</f>
        <v/>
      </c>
      <c r="K152" s="144"/>
      <c r="L152" s="145" t="str">
        <f>IFERROR(VLOOKUP(D152,DB!A:I,9,0),"")</f>
        <v/>
      </c>
    </row>
  </sheetData>
  <dataValidations count="2">
    <dataValidation allowBlank="1" showInputMessage="1" showErrorMessage="1" sqref="E1" xr:uid="{9E1BC488-8814-4F8A-8DBE-742B3278AB71}"/>
    <dataValidation type="list" allowBlank="1" showInputMessage="1" showErrorMessage="1" sqref="E2:E15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2025-11-12T12:04:45Z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