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9527" documentId="120_S{2AC9BD13-BADA-5192-A53E-5A8FF88502F6}" xr6:coauthVersionLast="47" xr6:coauthVersionMax="47" xr10:uidLastSave="{6F617440-3F00-48C9-9B63-4FE351AB5849}"/>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I6" i="5"/>
  <c r="I9" i="5"/>
  <c r="D3" i="3"/>
  <c r="D2" i="3"/>
  <c r="G3" i="4"/>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3" i="9"/>
  <c r="G3" i="9"/>
  <c r="I3" i="9"/>
  <c r="J3" i="9"/>
  <c r="L3" i="9"/>
  <c r="D4"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G2" i="1"/>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5" i="5"/>
  <c r="B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G2" i="5"/>
  <c r="I3" i="5"/>
  <c r="B5" i="5"/>
  <c r="I5" i="5"/>
  <c r="J5" i="5"/>
  <c r="L5" i="5"/>
  <c r="J6" i="5"/>
  <c r="L6" i="5"/>
  <c r="B7" i="5"/>
  <c r="I7" i="5"/>
  <c r="J7" i="5"/>
  <c r="L7" i="5"/>
  <c r="B8" i="5"/>
  <c r="I8" i="5"/>
  <c r="J8" i="5"/>
  <c r="L8" i="5"/>
  <c r="B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alcChain>
</file>

<file path=xl/sharedStrings.xml><?xml version="1.0" encoding="utf-8"?>
<sst xmlns="http://schemas.openxmlformats.org/spreadsheetml/2006/main" count="180289" uniqueCount="39129">
  <si>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</si>
  <si>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</si>
  <si>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</si>
  <si>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</si>
  <si>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</si>
  <si>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</si>
  <si>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</si>
  <si>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</si>
  <si>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</si>
  <si>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</si>
  <si>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</si>
  <si>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</si>
  <si>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</si>
  <si>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</si>
  <si>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</si>
  <si>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</si>
  <si>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</si>
  <si>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</si>
  <si>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</si>
  <si>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</si>
  <si>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</si>
  <si>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</si>
  <si>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</si>
  <si>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</si>
  <si>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</si>
  <si>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</si>
  <si>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</si>
  <si>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</si>
  <si>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</si>
  <si>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</si>
  <si>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</si>
  <si>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</si>
  <si>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</si>
  <si>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</si>
  <si>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</si>
  <si>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</si>
  <si>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</si>
  <si>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</si>
  <si>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</si>
  <si>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</si>
  <si>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</si>
  <si>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</si>
  <si>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</si>
  <si>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</si>
  <si>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</si>
  <si>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</si>
  <si>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</si>
  <si>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</si>
  <si>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</si>
  <si>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</si>
  <si>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</si>
  <si>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</si>
  <si>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</si>
  <si>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</si>
  <si>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</si>
  <si>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</si>
  <si>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</si>
  <si>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</si>
  <si>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</si>
  <si>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</si>
  <si>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</si>
  <si>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</si>
  <si>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</si>
  <si>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</si>
  <si>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</si>
  <si>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</si>
  <si>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</si>
  <si>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</si>
  <si>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</si>
  <si>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</si>
  <si>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</si>
  <si>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</si>
  <si>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</si>
  <si>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</si>
  <si>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</si>
  <si>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</si>
  <si>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</si>
  <si>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</si>
  <si>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</si>
  <si>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</si>
  <si>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</si>
  <si>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</si>
  <si>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</si>
  <si>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</si>
  <si>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</si>
  <si>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</si>
  <si>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</si>
  <si>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</si>
  <si>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</si>
  <si>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</si>
  <si>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</si>
  <si>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</si>
  <si>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</si>
  <si>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</si>
  <si>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</si>
  <si>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</si>
  <si>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</si>
  <si>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</si>
  <si>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</si>
  <si>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</si>
  <si>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</si>
  <si>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</si>
  <si>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</si>
  <si>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</si>
  <si>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</si>
  <si>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</si>
  <si>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</si>
  <si>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</si>
  <si>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</si>
  <si>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</si>
  <si>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</si>
  <si>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</si>
  <si>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</si>
  <si>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</si>
  <si>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</si>
  <si>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</si>
  <si>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</si>
  <si>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</si>
  <si>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</si>
  <si>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</si>
  <si>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</si>
  <si>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</si>
  <si>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</si>
  <si>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</si>
  <si>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</si>
  <si>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</si>
  <si>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</si>
  <si>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</si>
  <si>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</si>
  <si>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</si>
  <si>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</si>
  <si>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</si>
  <si>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</si>
  <si>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</si>
  <si>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</si>
  <si>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</si>
  <si>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</si>
  <si>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</si>
  <si>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</si>
  <si>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</si>
  <si>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</si>
  <si>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</si>
  <si>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</si>
  <si>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</si>
  <si>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</si>
  <si>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</si>
  <si>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</si>
  <si>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</si>
  <si>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</si>
  <si>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</si>
  <si>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</si>
  <si>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</si>
  <si>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</si>
  <si>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</si>
  <si>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</si>
  <si>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</si>
  <si>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</si>
  <si>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</si>
  <si>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</si>
  <si>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</si>
  <si>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</si>
  <si>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</si>
  <si>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</si>
  <si>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</si>
  <si>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</si>
  <si>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</si>
  <si>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</si>
  <si>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</si>
  <si>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</si>
  <si>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</si>
  <si>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</si>
  <si>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</si>
  <si>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</si>
  <si>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</si>
  <si>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</si>
  <si>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</si>
  <si>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</si>
  <si>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</si>
  <si>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</si>
  <si>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</si>
  <si>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</si>
  <si>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</si>
  <si>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</si>
  <si>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</si>
  <si>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</si>
  <si>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</si>
  <si>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</si>
  <si>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</si>
  <si>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</si>
  <si>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</si>
  <si>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</si>
  <si>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</si>
  <si>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</si>
  <si>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</si>
  <si>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</si>
  <si>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</si>
  <si>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</si>
  <si>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</si>
  <si>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</si>
  <si>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</si>
  <si>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</si>
  <si>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</si>
  <si>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</si>
  <si>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</si>
  <si>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</si>
  <si>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</si>
  <si>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</si>
  <si>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</si>
  <si>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</si>
  <si>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</si>
  <si>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</si>
  <si>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</si>
  <si>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</si>
  <si>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</si>
  <si>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</si>
  <si>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</si>
  <si>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</si>
  <si>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</si>
  <si>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</si>
  <si>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</si>
  <si>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</si>
  <si>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</si>
  <si>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</si>
  <si>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</si>
  <si>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</si>
  <si>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</si>
  <si>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</si>
  <si>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</si>
  <si>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</si>
  <si>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</si>
  <si>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</si>
  <si>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</si>
  <si>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</si>
  <si>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</si>
  <si>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</si>
  <si>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</si>
  <si>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</si>
  <si>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</si>
  <si>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</si>
  <si>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</si>
  <si>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</si>
  <si>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</si>
  <si>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</si>
  <si>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</si>
  <si>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</si>
  <si>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</si>
  <si>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</si>
  <si>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</si>
  <si>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</si>
  <si>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</si>
  <si>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</si>
  <si>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</si>
  <si>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</si>
  <si>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</si>
  <si>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</si>
  <si>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</si>
  <si>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</si>
  <si>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</si>
  <si>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</si>
  <si>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</si>
  <si>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</si>
  <si>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</si>
  <si>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</si>
  <si>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</si>
  <si>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</si>
  <si>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</si>
  <si>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</si>
  <si>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</si>
  <si>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</si>
  <si>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</si>
  <si>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</si>
  <si>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</si>
  <si>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</si>
  <si>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</si>
  <si>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</si>
  <si>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</si>
  <si>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</si>
  <si>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</si>
  <si>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</si>
  <si>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</si>
  <si>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</si>
  <si>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</si>
  <si>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</si>
  <si>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</si>
  <si>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</si>
  <si>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</si>
  <si>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</si>
  <si>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</si>
  <si>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</si>
  <si>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</si>
  <si>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</si>
  <si>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</si>
  <si>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</si>
  <si>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</si>
  <si>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</si>
  <si>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</si>
  <si>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</si>
  <si>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</si>
  <si>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</si>
  <si>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</si>
  <si>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</si>
  <si>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</si>
  <si>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</si>
  <si>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</si>
  <si>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</si>
  <si>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</si>
  <si>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</si>
  <si>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</si>
  <si>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</si>
  <si>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</si>
  <si>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</si>
  <si>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</si>
  <si>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</si>
  <si>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</si>
  <si>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</si>
  <si>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</si>
  <si>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</si>
  <si>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</si>
  <si>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</si>
  <si>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</si>
  <si>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</si>
  <si>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</si>
  <si>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</si>
  <si>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</si>
  <si>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</si>
  <si>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</si>
  <si>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</si>
  <si>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</si>
  <si>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</si>
  <si>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</si>
  <si>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</si>
  <si>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</si>
  <si>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</si>
  <si>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</si>
  <si>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</si>
  <si>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</si>
  <si>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</si>
  <si>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</si>
  <si>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</si>
  <si>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</si>
  <si>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</si>
  <si>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</si>
  <si>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</si>
  <si>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</si>
  <si>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</si>
  <si>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</si>
  <si>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</si>
  <si>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</si>
  <si>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</si>
  <si>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</si>
  <si>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</si>
  <si>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</si>
  <si>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</si>
  <si>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</si>
  <si>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</si>
  <si>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</si>
  <si>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</si>
  <si>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</si>
  <si>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</si>
  <si>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</si>
  <si>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</si>
  <si>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</si>
  <si>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</si>
  <si>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</si>
  <si>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</si>
  <si>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</si>
  <si>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</si>
  <si>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</si>
  <si>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</si>
  <si>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</si>
  <si>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</si>
  <si>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</si>
  <si>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</si>
  <si>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</si>
  <si>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</si>
  <si>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</si>
  <si>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</si>
  <si>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</si>
  <si>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</si>
  <si>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</si>
  <si>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</si>
  <si>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</si>
  <si>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</si>
  <si>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</si>
  <si>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</si>
  <si>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</si>
  <si>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</si>
  <si>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</si>
  <si>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</si>
  <si>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</si>
  <si>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</si>
  <si>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</si>
  <si>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</si>
  <si>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</si>
  <si>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</si>
  <si>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</si>
  <si>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</si>
  <si>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</si>
  <si>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</si>
  <si>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</si>
  <si>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</si>
  <si>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</si>
  <si>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</si>
  <si>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</si>
  <si>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</si>
  <si>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</si>
  <si>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</si>
  <si>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</si>
  <si>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</si>
  <si>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</si>
  <si>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</si>
  <si>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</si>
  <si>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</si>
  <si>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</si>
  <si>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</si>
  <si>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</si>
  <si>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</si>
  <si>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</si>
  <si>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</si>
  <si>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</si>
  <si>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</si>
  <si>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</si>
  <si>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</si>
  <si>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</si>
  <si>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</si>
  <si>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</si>
  <si>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</si>
  <si>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</si>
  <si>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</si>
  <si>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</si>
  <si>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</si>
  <si>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</si>
  <si>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</si>
  <si>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</si>
  <si>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</si>
  <si>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</si>
  <si>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</si>
  <si>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</si>
  <si>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</si>
  <si>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</si>
  <si>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</si>
  <si>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</si>
  <si>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</si>
  <si>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</si>
  <si>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</si>
  <si>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</si>
  <si>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</si>
  <si>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</si>
  <si>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</si>
  <si>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</si>
  <si>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</si>
  <si>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</si>
  <si>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</si>
  <si>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</si>
  <si>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</si>
  <si>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</si>
  <si>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</si>
  <si>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</si>
  <si>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</si>
  <si>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</si>
  <si>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</si>
  <si>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</si>
  <si>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</si>
  <si>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</si>
  <si>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</si>
  <si>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</si>
  <si>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</si>
  <si>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</si>
  <si>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</si>
  <si>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</si>
  <si>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</si>
  <si>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</si>
  <si>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</si>
  <si>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</si>
  <si>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</si>
  <si>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</si>
  <si>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</si>
  <si>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</si>
  <si>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</si>
  <si>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</si>
  <si>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</si>
  <si>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</si>
  <si>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</si>
  <si>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</si>
  <si>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</si>
  <si>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</si>
  <si>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</si>
  <si>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</si>
  <si>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</si>
  <si>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</si>
  <si>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</si>
  <si>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</si>
  <si>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</si>
  <si>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</si>
  <si>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</si>
  <si>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</si>
  <si>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</si>
  <si>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</si>
  <si>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</si>
  <si>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</si>
  <si>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</si>
  <si>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</si>
  <si>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</si>
  <si>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</si>
  <si>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</si>
  <si>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</si>
  <si>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</si>
  <si>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</si>
  <si>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</si>
  <si>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</si>
  <si>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</si>
  <si>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</si>
  <si>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</si>
  <si>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</si>
  <si>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</si>
  <si>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</si>
  <si>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</si>
  <si>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</si>
  <si>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</si>
  <si>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</si>
  <si>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</si>
  <si>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</si>
  <si>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</si>
  <si>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</si>
  <si>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</si>
  <si>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</si>
  <si>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</si>
  <si>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</si>
  <si>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</si>
  <si>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</si>
  <si>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</si>
  <si>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</si>
  <si>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</si>
  <si>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</si>
  <si>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</si>
  <si>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</si>
  <si>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</si>
  <si>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</si>
  <si>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</si>
  <si>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</si>
  <si>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</si>
  <si>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</si>
  <si>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</si>
  <si>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</si>
  <si>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</si>
  <si>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</si>
  <si>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</si>
  <si>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</si>
  <si>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</si>
  <si>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</si>
  <si>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</si>
  <si>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</si>
  <si>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</si>
  <si>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</si>
  <si>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</si>
  <si>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</si>
  <si>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</si>
  <si>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</si>
  <si>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</si>
  <si>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</si>
  <si>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</si>
  <si>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</si>
  <si>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</si>
  <si>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</si>
  <si>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</si>
  <si>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</si>
  <si>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</si>
  <si>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</si>
  <si>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</si>
  <si>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</si>
  <si>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</si>
  <si>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</si>
  <si>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</si>
  <si>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</si>
  <si>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</si>
  <si>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</si>
  <si>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</si>
  <si>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</si>
  <si>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</si>
  <si>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</si>
  <si>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</si>
  <si>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</si>
  <si>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</si>
  <si>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</si>
  <si>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</si>
  <si>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</si>
  <si>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</si>
  <si>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</si>
  <si>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</si>
  <si>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</si>
  <si>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</si>
  <si>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</si>
  <si>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</si>
  <si>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</si>
  <si>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</si>
  <si>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</si>
  <si>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</si>
  <si>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</si>
  <si>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</si>
  <si>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</si>
  <si>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</si>
  <si>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</si>
  <si>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</si>
  <si>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</si>
  <si>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</si>
  <si>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</si>
  <si>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</si>
  <si>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</si>
  <si>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</si>
  <si>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</si>
  <si>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</si>
  <si>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</si>
  <si>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</si>
  <si>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</si>
  <si>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</si>
  <si>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</si>
  <si>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</si>
  <si>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</si>
  <si>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</si>
  <si>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</si>
  <si>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</si>
  <si>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</si>
  <si>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</si>
  <si>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</si>
  <si>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</si>
  <si>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</si>
  <si>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</si>
  <si>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</si>
  <si>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</si>
  <si>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</si>
  <si>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</si>
  <si>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</si>
  <si>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</si>
  <si>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</si>
  <si>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</si>
  <si>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</si>
  <si>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</si>
  <si>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</si>
  <si>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</si>
  <si>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</si>
  <si>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</si>
  <si>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</si>
  <si>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</si>
  <si>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</si>
  <si>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</si>
  <si>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</si>
  <si>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</si>
  <si>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</si>
  <si>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</si>
  <si>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</si>
  <si>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</si>
  <si>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</si>
  <si>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</si>
  <si>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</si>
  <si>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</si>
  <si>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</si>
  <si>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</si>
  <si>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</si>
  <si>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</si>
  <si>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</si>
  <si>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</si>
  <si>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</si>
  <si>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</si>
  <si>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</si>
  <si>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</si>
  <si>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</si>
  <si>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</si>
  <si>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</si>
  <si>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</si>
  <si>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</si>
  <si>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</si>
  <si>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</si>
  <si>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</si>
  <si>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</si>
  <si>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</si>
  <si>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</si>
  <si>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</si>
  <si>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</si>
  <si>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</si>
  <si>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</si>
  <si>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</si>
  <si>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</si>
  <si>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</si>
  <si>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</si>
  <si>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</si>
  <si>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</si>
  <si>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</si>
  <si>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</si>
  <si>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</si>
  <si>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</si>
  <si>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</si>
  <si>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</si>
  <si>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</si>
  <si>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</si>
  <si>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</si>
  <si>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</si>
  <si>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</si>
  <si>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</si>
  <si>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</si>
  <si>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</si>
  <si>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</si>
  <si>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</si>
  <si>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</si>
  <si>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</si>
  <si>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</si>
  <si>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</si>
  <si>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</si>
  <si>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</si>
  <si>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</si>
  <si>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</si>
  <si>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</si>
  <si>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</si>
  <si>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</si>
  <si>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</si>
  <si>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</si>
  <si>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</si>
  <si>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</si>
  <si>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</si>
  <si>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</si>
  <si>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</si>
  <si>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</si>
  <si>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</si>
  <si>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</si>
  <si>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</si>
  <si>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</si>
  <si>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</si>
  <si>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</si>
  <si>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</si>
  <si>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</si>
  <si>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</si>
  <si>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</si>
  <si>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</si>
  <si>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</si>
  <si>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</si>
  <si>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</si>
  <si>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</si>
  <si>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</si>
  <si>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</si>
  <si>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</si>
  <si>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</si>
  <si>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</si>
  <si>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</si>
  <si>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</si>
  <si>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</si>
  <si>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</si>
  <si>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</si>
  <si>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</si>
  <si>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</si>
  <si>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</si>
  <si>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</si>
  <si>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</si>
  <si>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</si>
  <si>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</si>
  <si>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</si>
  <si>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</si>
  <si>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</si>
  <si>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</si>
  <si>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</si>
  <si>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</si>
  <si>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</si>
  <si>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</si>
  <si>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</si>
  <si>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</si>
  <si>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</si>
  <si>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</si>
  <si>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</si>
  <si>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</si>
  <si>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</si>
  <si>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</si>
  <si>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</si>
  <si>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</si>
  <si>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</si>
  <si>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</si>
  <si>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</si>
  <si>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</si>
  <si>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</si>
  <si>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</si>
  <si>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</si>
  <si>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</si>
  <si>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</si>
  <si>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</si>
  <si>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</si>
  <si>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</si>
  <si>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</si>
  <si>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</si>
  <si>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</si>
  <si>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</si>
  <si>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</si>
  <si>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</si>
  <si>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</si>
  <si>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</si>
  <si>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</si>
  <si>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</si>
  <si>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</si>
  <si>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</si>
  <si>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</si>
  <si>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</si>
  <si>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</si>
  <si>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</si>
  <si>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</si>
  <si>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</si>
  <si>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</si>
  <si>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</si>
  <si>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</si>
  <si>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</si>
  <si>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</si>
  <si>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</si>
  <si>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</si>
  <si>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</si>
  <si>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</si>
  <si>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</si>
  <si>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</si>
  <si>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</si>
  <si>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</si>
  <si>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</si>
  <si>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</si>
  <si>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</si>
  <si>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</si>
  <si>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</si>
  <si>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</si>
  <si>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</si>
  <si>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</si>
  <si>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</si>
  <si>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</si>
  <si>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</si>
  <si>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</si>
  <si>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</si>
  <si>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</si>
  <si>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</si>
  <si>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</si>
  <si>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</si>
  <si>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</si>
  <si>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</si>
  <si>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</si>
  <si>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</si>
  <si>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</si>
  <si>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</si>
  <si>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</si>
  <si>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</si>
  <si>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</si>
  <si>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</si>
  <si>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</si>
  <si>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</si>
  <si>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</si>
  <si>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</si>
  <si>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</si>
  <si>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</si>
  <si>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</si>
  <si>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</si>
  <si>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</si>
  <si>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</si>
  <si>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</si>
  <si>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</si>
  <si>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</si>
  <si>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</si>
  <si>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</si>
  <si>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</si>
  <si>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</si>
  <si>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</si>
  <si>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</si>
  <si>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</si>
  <si>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</si>
  <si>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</si>
  <si>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</si>
  <si>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</si>
  <si>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</si>
  <si>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</si>
  <si>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</si>
  <si>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</si>
  <si>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</si>
  <si>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</si>
  <si>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</si>
  <si>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</si>
  <si>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</si>
  <si>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</si>
  <si>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</si>
  <si>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</si>
  <si>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</si>
  <si>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</si>
  <si>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</si>
  <si>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</si>
  <si>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</si>
  <si>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</si>
  <si>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</si>
  <si>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</si>
  <si>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</si>
  <si>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</si>
  <si>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</si>
  <si>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</si>
  <si>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</si>
  <si>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</si>
  <si>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</si>
  <si>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</si>
  <si>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</si>
  <si>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</si>
  <si>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</si>
  <si>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</si>
  <si>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</si>
  <si>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</si>
  <si>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</si>
  <si>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</si>
  <si>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</si>
  <si>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</si>
  <si>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</si>
  <si>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</si>
  <si>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</si>
  <si>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</si>
  <si>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</si>
  <si>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</si>
  <si>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</si>
  <si>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</si>
  <si>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</si>
  <si>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</si>
  <si>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</si>
  <si>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</si>
  <si>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</si>
  <si>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</si>
  <si>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</si>
  <si>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</si>
  <si>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</si>
  <si>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</si>
  <si>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</si>
  <si>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</si>
  <si>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</si>
  <si>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</si>
  <si>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</si>
  <si>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</si>
  <si>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</si>
  <si>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</si>
  <si>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</si>
  <si>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</si>
  <si>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</si>
  <si>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</si>
  <si>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</si>
  <si>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</si>
  <si>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</si>
  <si>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</si>
  <si>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</si>
  <si>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</si>
  <si>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</si>
  <si>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</si>
  <si>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</si>
  <si>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</si>
  <si>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</si>
  <si>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</si>
  <si>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</si>
  <si>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</si>
  <si>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</si>
  <si>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</si>
  <si>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</si>
  <si>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</si>
  <si>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</si>
  <si>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</si>
  <si>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</si>
  <si>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</si>
  <si>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</si>
  <si>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</si>
  <si>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</si>
  <si>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</si>
  <si>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</si>
  <si>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</si>
  <si>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</si>
  <si>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</si>
  <si>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</si>
  <si>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</si>
  <si>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</si>
  <si>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</si>
  <si>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</si>
  <si>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</si>
  <si>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</si>
  <si>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</si>
  <si>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</si>
  <si>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</si>
  <si>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</si>
  <si>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</si>
  <si>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</si>
  <si>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</si>
  <si>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</si>
  <si>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</si>
  <si>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</si>
  <si>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</si>
  <si>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</si>
  <si>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</si>
  <si>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</si>
  <si>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</si>
  <si>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</si>
  <si>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</si>
  <si>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</si>
  <si>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</si>
  <si>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</si>
  <si>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</si>
  <si>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</si>
  <si>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</si>
  <si>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</si>
  <si>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</si>
  <si>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</si>
  <si>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</si>
  <si>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</si>
  <si>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</si>
  <si>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</si>
  <si>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</si>
  <si>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</si>
  <si>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</si>
  <si>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</si>
  <si>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</si>
  <si>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</si>
  <si>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</si>
  <si>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</si>
  <si>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</si>
  <si>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</si>
  <si>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</si>
  <si>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</si>
  <si>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</si>
  <si>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</si>
  <si>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</si>
  <si>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</si>
  <si>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</si>
  <si>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</si>
  <si>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</si>
  <si>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</si>
  <si>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</si>
  <si>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</si>
  <si>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</si>
  <si>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</si>
  <si>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</si>
  <si>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</si>
  <si>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</si>
  <si>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</si>
  <si>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</si>
  <si>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</si>
  <si>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</si>
  <si>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</si>
  <si>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</si>
  <si>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</si>
  <si>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</si>
  <si>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</si>
  <si>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</si>
  <si>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</si>
  <si>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</si>
  <si>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</si>
  <si>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</si>
  <si>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</si>
  <si>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</si>
  <si>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</si>
  <si>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</si>
  <si>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</si>
  <si>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</si>
  <si>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</si>
  <si>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</si>
  <si>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</si>
  <si>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</si>
  <si>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</si>
  <si>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</si>
  <si>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</si>
  <si>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</si>
  <si>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</si>
  <si>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</si>
  <si>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</si>
  <si>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</si>
  <si>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</si>
  <si>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</si>
  <si>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</si>
  <si>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</si>
  <si>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</si>
  <si>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</si>
  <si>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</si>
  <si>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</si>
  <si>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</si>
  <si>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</si>
  <si>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</si>
  <si>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</si>
  <si>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</si>
  <si>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</si>
  <si>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</si>
  <si>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</si>
  <si>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</si>
  <si>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</si>
  <si>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</si>
  <si>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</si>
  <si>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</si>
  <si>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</si>
  <si>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</si>
  <si>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</si>
  <si>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</si>
  <si>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</si>
  <si>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</si>
  <si>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</si>
  <si>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</si>
  <si>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</si>
  <si>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</si>
  <si>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</si>
  <si>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</si>
  <si>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</si>
  <si>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</si>
  <si>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</si>
  <si>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</si>
  <si>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</si>
  <si>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</si>
  <si>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</si>
  <si>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</si>
  <si>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</si>
  <si>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</si>
  <si>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</si>
  <si>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</si>
  <si>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</si>
  <si>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</si>
  <si>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</si>
  <si>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</si>
  <si>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</si>
  <si>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</si>
  <si>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</si>
  <si>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</si>
  <si>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</si>
  <si>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</si>
  <si>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</si>
  <si>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</si>
  <si>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</si>
  <si>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</si>
  <si>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</si>
  <si>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</si>
  <si>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</si>
  <si>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</si>
  <si>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</si>
  <si>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</si>
  <si>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</si>
  <si>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</si>
  <si>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</si>
  <si>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</si>
  <si>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</si>
  <si>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</si>
  <si>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</si>
  <si>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</si>
  <si>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</si>
  <si>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</si>
  <si>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</si>
  <si>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</si>
  <si>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</si>
  <si>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</si>
  <si>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</si>
  <si>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</si>
  <si>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</si>
  <si>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</si>
  <si>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</si>
  <si>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</si>
  <si>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</si>
  <si>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</si>
  <si>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</si>
  <si>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</si>
  <si>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</si>
  <si>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</si>
  <si>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</si>
  <si>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</si>
  <si>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</si>
  <si>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</si>
  <si>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</si>
  <si>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</si>
  <si>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</si>
  <si>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</si>
  <si>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</si>
  <si>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</si>
  <si>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</si>
  <si>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</si>
  <si>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</si>
  <si>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</si>
  <si>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</si>
  <si>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</si>
  <si>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</si>
  <si>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</si>
  <si>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</si>
  <si>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</si>
  <si>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</si>
  <si>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</si>
  <si>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</si>
  <si>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</si>
  <si>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</si>
  <si>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</si>
  <si>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</si>
  <si>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</si>
  <si>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</si>
  <si>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</si>
  <si>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</si>
  <si>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</si>
  <si>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</si>
  <si>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</si>
  <si>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</si>
  <si>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</si>
  <si>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</si>
  <si>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</si>
  <si>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</si>
  <si>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</si>
  <si>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</si>
  <si>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</si>
  <si>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</si>
  <si>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</si>
  <si>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</si>
  <si>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</si>
  <si>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</si>
  <si>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</si>
  <si>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</si>
  <si>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</si>
  <si>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</si>
  <si>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</si>
  <si>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</si>
  <si>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</si>
  <si>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</si>
  <si>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</si>
  <si>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</si>
  <si>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</si>
  <si>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</si>
  <si>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</si>
  <si>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</si>
  <si>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</si>
  <si>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</si>
  <si>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</si>
  <si>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</si>
  <si>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</si>
  <si>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</si>
  <si>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</si>
  <si>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</si>
  <si>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</si>
  <si>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</si>
  <si>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</si>
  <si>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</si>
  <si>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</si>
  <si>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</si>
  <si>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</si>
  <si>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</si>
  <si>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</si>
  <si>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</si>
  <si>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</si>
  <si>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</si>
  <si>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</si>
  <si>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</si>
  <si>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</si>
  <si>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</si>
  <si>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</si>
  <si>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</si>
  <si>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</si>
  <si>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</si>
  <si>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</si>
  <si>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</si>
  <si>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</si>
  <si>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</si>
  <si>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</si>
  <si>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</si>
  <si>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</si>
  <si>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</si>
  <si>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</si>
  <si>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</si>
  <si>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</si>
  <si>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</si>
  <si>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</si>
  <si>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</si>
  <si>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</si>
  <si>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</si>
  <si>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</si>
  <si>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</si>
  <si>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</si>
  <si>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</si>
  <si>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</si>
  <si>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</si>
  <si>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</si>
  <si>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</si>
  <si>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</si>
  <si>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</si>
  <si>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</si>
  <si>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</si>
  <si>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</si>
  <si>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</si>
  <si>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</si>
  <si>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</si>
  <si>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</si>
  <si>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</si>
  <si>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</si>
  <si>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</si>
  <si>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</si>
  <si>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</si>
  <si>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</si>
  <si>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</si>
  <si>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</si>
  <si>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</si>
  <si>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</si>
  <si>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</si>
  <si>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</si>
  <si>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</si>
  <si>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</si>
  <si>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</si>
  <si>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</si>
  <si>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</si>
  <si>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</si>
  <si>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</si>
  <si>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</si>
  <si>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</si>
  <si>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</si>
  <si>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</si>
  <si>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</si>
  <si>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</si>
  <si>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</si>
  <si>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</si>
  <si>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</si>
  <si>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</si>
  <si>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</si>
  <si>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</si>
  <si>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</si>
  <si>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</si>
  <si>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</si>
  <si>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</si>
  <si>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</si>
  <si>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</si>
  <si>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</si>
  <si>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</si>
  <si>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</si>
  <si>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</si>
  <si>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</si>
  <si>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</si>
  <si>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</si>
  <si>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</si>
  <si>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</si>
  <si>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</si>
  <si>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</si>
  <si>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</si>
  <si>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</si>
  <si>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</si>
  <si>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</si>
  <si>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</si>
  <si>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</si>
  <si>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</si>
  <si>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</si>
  <si>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</si>
  <si>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</si>
  <si>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</si>
  <si>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</si>
  <si>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</si>
  <si>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</si>
  <si>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</si>
  <si>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</si>
  <si>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</si>
  <si>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</si>
  <si>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</si>
  <si>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</si>
  <si>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</si>
  <si>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</si>
  <si>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</si>
  <si>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</si>
  <si>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</si>
  <si>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</si>
  <si>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</si>
  <si>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</si>
  <si>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</si>
  <si>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</si>
  <si>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</si>
  <si>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</si>
  <si>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</si>
  <si>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</si>
  <si>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</si>
  <si>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</si>
  <si>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</si>
  <si>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</si>
  <si>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</si>
  <si>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</si>
  <si>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</si>
  <si>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</si>
  <si>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</si>
  <si>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</si>
  <si>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</si>
  <si>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</si>
  <si>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</si>
  <si>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</si>
  <si>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</si>
  <si>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</si>
  <si>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</si>
  <si>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</si>
  <si>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</si>
  <si>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</si>
  <si>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</si>
  <si>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</si>
  <si>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</si>
  <si>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</si>
  <si>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</si>
  <si>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</si>
  <si>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</si>
  <si>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</si>
  <si>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</si>
  <si>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</si>
  <si>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</si>
  <si>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</si>
  <si>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</si>
  <si>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</si>
  <si>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</si>
  <si>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</si>
  <si>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</si>
  <si>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</si>
  <si>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</si>
  <si>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</si>
  <si>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</si>
  <si>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</si>
  <si>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</si>
  <si>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</si>
  <si>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</si>
  <si>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</si>
  <si>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</si>
  <si>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</si>
  <si>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</si>
  <si>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</si>
  <si>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</si>
  <si>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</si>
  <si>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</si>
  <si>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</si>
  <si>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</si>
  <si>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</si>
  <si>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</si>
  <si>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</si>
  <si>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</si>
  <si>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</si>
  <si>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</si>
  <si>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</si>
  <si>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</si>
  <si>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</si>
  <si>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</si>
  <si>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</si>
  <si>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</si>
  <si>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</si>
  <si>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</si>
  <si>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</si>
  <si>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</si>
  <si>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</si>
  <si>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</si>
  <si>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</si>
  <si>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</si>
  <si>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</si>
  <si>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</si>
  <si>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</si>
  <si>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</si>
  <si>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</si>
  <si>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</si>
  <si>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</si>
  <si>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</si>
  <si>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</si>
  <si>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</si>
  <si>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</si>
  <si>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</si>
  <si>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</si>
  <si>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</si>
  <si>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</si>
  <si>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</si>
  <si>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</si>
  <si>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</si>
  <si>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</si>
  <si>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</si>
  <si>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</si>
  <si>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</si>
  <si>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</si>
  <si>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</si>
  <si>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</si>
  <si>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</si>
  <si>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</si>
  <si>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</si>
  <si>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</si>
  <si>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</si>
  <si>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</si>
  <si>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</si>
  <si>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</si>
  <si>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</si>
  <si>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</si>
  <si>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</si>
  <si>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</si>
  <si>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</si>
  <si>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</si>
  <si>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</si>
  <si>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</si>
  <si>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</si>
  <si>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</si>
  <si>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</si>
  <si>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</si>
  <si>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</si>
  <si>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</si>
  <si>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</si>
  <si>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</si>
  <si>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</si>
  <si>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</si>
  <si>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</si>
  <si>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</si>
  <si>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</si>
  <si>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</si>
  <si>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</si>
  <si>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</si>
  <si>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</si>
  <si>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</si>
  <si>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</si>
  <si>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</si>
  <si>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</si>
  <si>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</si>
  <si>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</si>
  <si>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</si>
  <si>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</si>
  <si>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</si>
  <si>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</si>
  <si>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</si>
  <si>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</si>
  <si>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</si>
  <si>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</si>
  <si>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</si>
  <si>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</si>
  <si>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</si>
  <si>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</si>
  <si>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</si>
  <si>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</si>
  <si>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</si>
  <si>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</si>
  <si>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</si>
  <si>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</si>
  <si>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</si>
  <si>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</si>
  <si>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</si>
  <si>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</si>
  <si>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</si>
  <si>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</si>
  <si>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</si>
  <si>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</si>
  <si>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</si>
  <si>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</si>
  <si>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</si>
  <si>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</si>
  <si>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</si>
  <si>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</si>
  <si>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</si>
  <si>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</si>
  <si>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</si>
  <si>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</si>
  <si>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</si>
  <si>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</si>
  <si>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</si>
  <si>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</si>
  <si>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</si>
  <si>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</si>
  <si>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</si>
  <si>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</si>
  <si>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</si>
  <si>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</si>
  <si>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</si>
  <si>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</si>
  <si>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</si>
  <si>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</si>
  <si>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</si>
  <si>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</si>
  <si>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</si>
  <si>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</si>
  <si>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</si>
  <si>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</si>
  <si>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</si>
  <si>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</si>
  <si>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</si>
  <si>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</si>
  <si>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</si>
  <si>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</si>
  <si>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</si>
  <si>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</si>
  <si>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</si>
  <si>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</si>
  <si>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</si>
  <si>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</si>
  <si>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</si>
  <si>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</si>
  <si>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</si>
  <si>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</si>
  <si>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</si>
  <si>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</si>
  <si>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</si>
  <si>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</si>
  <si>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</si>
  <si>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</si>
  <si>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</si>
  <si>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</si>
  <si>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</si>
  <si>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</si>
  <si>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</si>
  <si>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</si>
  <si>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</si>
  <si>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</si>
  <si>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</si>
  <si>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</si>
  <si>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</si>
  <si>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</si>
  <si>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</si>
  <si>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</si>
  <si>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</si>
  <si>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</si>
  <si>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</si>
  <si>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</si>
  <si>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</si>
  <si>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</si>
  <si>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</si>
  <si>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</si>
  <si>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</si>
  <si>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</si>
  <si>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</si>
  <si>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</si>
  <si>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</si>
  <si>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</si>
  <si>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</si>
  <si>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</si>
  <si>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</si>
  <si>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</si>
  <si>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</si>
  <si>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</si>
  <si>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</si>
  <si>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</si>
  <si>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</si>
  <si>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</si>
  <si>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</si>
  <si>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</si>
  <si>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</si>
  <si>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</si>
  <si>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</si>
  <si>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</si>
  <si>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</si>
  <si>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</si>
  <si>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</si>
  <si>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</si>
  <si>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</si>
  <si>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</si>
  <si>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</si>
  <si>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</si>
  <si>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</si>
  <si>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</si>
  <si>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</si>
  <si>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</si>
  <si>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</si>
  <si>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</si>
  <si>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</si>
  <si>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</si>
  <si>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</si>
  <si>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</si>
  <si>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</si>
  <si>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</si>
  <si>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</si>
  <si>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</si>
  <si>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</si>
  <si>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</si>
  <si>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</si>
  <si>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</si>
  <si>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</si>
  <si>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</si>
  <si>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</si>
  <si>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</si>
  <si>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</si>
  <si>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</si>
  <si>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</si>
  <si>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</si>
  <si>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</si>
  <si>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</si>
  <si>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</si>
  <si>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</si>
  <si>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</si>
  <si>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</si>
  <si>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</si>
  <si>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</si>
  <si>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</si>
  <si>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</si>
  <si>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</si>
  <si>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</si>
  <si>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</si>
  <si>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</si>
  <si>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</si>
  <si>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</si>
  <si>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</si>
  <si>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</si>
  <si>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</si>
  <si>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</si>
  <si>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</si>
  <si>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</si>
  <si>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</si>
  <si>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</si>
  <si>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</si>
  <si>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</si>
  <si>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</si>
  <si>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</si>
  <si>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</si>
  <si>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</si>
  <si>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</si>
  <si>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</si>
  <si>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</si>
  <si>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</si>
  <si>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</si>
  <si>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</si>
  <si>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</si>
  <si>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</si>
  <si>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</si>
  <si>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</si>
  <si>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</si>
  <si>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</si>
  <si>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</si>
  <si>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</si>
  <si>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</si>
  <si>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</si>
  <si>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</si>
  <si>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</si>
  <si>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</si>
  <si>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</si>
  <si>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</si>
  <si>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</si>
  <si>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</si>
  <si>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</si>
  <si>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</si>
  <si>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</si>
  <si>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</si>
  <si>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</si>
  <si>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</si>
  <si>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</si>
  <si>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</si>
  <si>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</si>
  <si>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</si>
  <si>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</si>
  <si>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</si>
  <si>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</si>
  <si>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</si>
  <si>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</si>
  <si>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</si>
  <si>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</si>
  <si>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</si>
  <si>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</si>
  <si>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</si>
  <si>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</si>
  <si>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</si>
  <si>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</si>
  <si>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</si>
  <si>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</si>
  <si>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</si>
  <si>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</si>
  <si>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</si>
  <si>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</si>
  <si>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</si>
  <si>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</si>
  <si>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</si>
  <si>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</si>
  <si>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</si>
  <si>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</si>
  <si>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</si>
  <si>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</si>
  <si>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</si>
  <si>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</si>
  <si>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</si>
  <si>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</si>
  <si>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</si>
  <si>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</si>
  <si>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</si>
  <si>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</si>
  <si>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</si>
  <si>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</si>
  <si>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</si>
  <si>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</si>
  <si>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</si>
  <si>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</si>
  <si>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</si>
  <si>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</si>
  <si>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</si>
  <si>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</si>
  <si>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</si>
  <si>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</si>
  <si>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</si>
  <si>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</si>
  <si>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</si>
  <si>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</si>
  <si>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</si>
  <si>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</si>
  <si>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</si>
  <si>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</si>
  <si>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</si>
  <si>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</si>
  <si>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</si>
  <si>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</si>
  <si>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</si>
  <si>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</si>
  <si>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</si>
  <si>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</si>
  <si>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</si>
  <si>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</si>
  <si>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</si>
  <si>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</si>
  <si>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</si>
  <si>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</si>
  <si>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</si>
  <si>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</si>
  <si>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</si>
  <si>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</si>
  <si>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</si>
  <si>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</si>
  <si>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</si>
  <si>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</si>
  <si>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</si>
  <si>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</si>
  <si>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</si>
  <si>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</si>
  <si>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</si>
  <si>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</si>
  <si>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</si>
  <si>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</si>
  <si>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</si>
  <si>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</si>
  <si>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</si>
  <si>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</si>
  <si>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</si>
  <si>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</si>
  <si>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</si>
  <si>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</si>
  <si>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</si>
  <si>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</si>
  <si>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</si>
  <si>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</si>
  <si>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</si>
  <si>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</si>
  <si>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</si>
  <si>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</si>
  <si>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</si>
  <si>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</si>
  <si>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</si>
  <si>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</si>
  <si>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</si>
  <si>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</si>
  <si>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</si>
  <si>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</si>
  <si>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</si>
  <si>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</si>
  <si>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</si>
  <si>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</si>
  <si>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</si>
  <si>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</si>
  <si>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</si>
  <si>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</si>
  <si>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</si>
  <si>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</si>
  <si>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</si>
  <si>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</si>
  <si>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</si>
  <si>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</si>
  <si>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</si>
  <si>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</si>
  <si>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</si>
  <si>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</si>
  <si>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</si>
  <si>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</si>
  <si>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</si>
  <si>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</si>
  <si>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</si>
  <si>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</si>
  <si>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</si>
  <si>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</si>
  <si>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</si>
  <si>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</si>
  <si>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</si>
  <si>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</si>
  <si>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</si>
  <si>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</si>
  <si>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</si>
  <si>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</si>
  <si>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</si>
  <si>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</si>
  <si>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</si>
  <si>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</si>
  <si>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</si>
  <si>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</si>
  <si>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</si>
  <si>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</si>
  <si>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</si>
  <si>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</si>
  <si>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</si>
  <si>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</si>
  <si>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</si>
  <si>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</si>
  <si>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</si>
  <si>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</si>
  <si>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</si>
  <si>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</si>
  <si>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</si>
  <si>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</si>
  <si>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</si>
  <si>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</si>
  <si>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</si>
  <si>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</si>
  <si>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</si>
  <si>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</si>
  <si>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</si>
  <si>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</si>
  <si>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</si>
  <si>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</si>
  <si>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</si>
  <si>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</si>
  <si>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</si>
  <si>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</si>
  <si>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</si>
  <si>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</si>
  <si>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</si>
  <si>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</si>
  <si>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</si>
  <si>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</si>
  <si>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</si>
  <si>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</si>
  <si>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</si>
  <si>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</si>
  <si>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</si>
  <si>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</si>
  <si>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</si>
  <si>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</si>
  <si>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</si>
  <si>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</si>
  <si>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</si>
  <si>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</si>
  <si>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</si>
  <si>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</si>
  <si>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</si>
  <si>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</si>
  <si>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</si>
  <si>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</si>
  <si>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</si>
  <si>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</si>
  <si>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</si>
  <si>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</si>
  <si>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</si>
  <si>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</si>
  <si>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</si>
  <si>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</si>
  <si>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</si>
  <si>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</si>
  <si>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</si>
  <si>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</si>
  <si>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</si>
  <si>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</si>
  <si>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</si>
  <si>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</si>
  <si>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</si>
  <si>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</si>
  <si>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</si>
  <si>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</si>
  <si>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</si>
  <si>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</si>
  <si>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</si>
  <si>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</si>
  <si>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</si>
  <si>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</si>
  <si>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</si>
  <si>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</si>
  <si>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</si>
  <si>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</si>
  <si>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</si>
  <si>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</si>
  <si>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</si>
  <si>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</si>
  <si>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</si>
  <si>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</si>
  <si>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</si>
  <si>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</si>
  <si>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</si>
  <si>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</si>
  <si>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</si>
  <si>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</si>
  <si>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</si>
  <si>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</si>
  <si>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</si>
  <si>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</si>
  <si>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</si>
  <si>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</si>
  <si>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</si>
  <si>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</si>
  <si>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</si>
  <si>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</si>
  <si>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</si>
  <si>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</si>
  <si>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</si>
  <si>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</si>
  <si>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</si>
  <si>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</si>
  <si>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</si>
  <si>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</si>
  <si>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</si>
  <si>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</si>
  <si>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</si>
  <si>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</si>
  <si>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</si>
  <si>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</si>
  <si>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</si>
  <si>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</si>
  <si>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</si>
  <si>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</si>
  <si>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</si>
  <si>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</si>
  <si>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</si>
  <si>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</si>
  <si>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</si>
  <si>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</si>
  <si>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</si>
  <si>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</si>
  <si>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</si>
  <si>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</si>
  <si>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</si>
  <si>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</si>
  <si>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</si>
  <si>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</si>
  <si>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</si>
  <si>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</si>
  <si>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</si>
  <si>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</si>
  <si>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</si>
  <si>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</si>
  <si>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</si>
  <si>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</si>
  <si>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</si>
  <si>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</si>
  <si>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</si>
  <si>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</si>
  <si>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</si>
  <si>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</si>
  <si>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</si>
  <si>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</si>
  <si>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</si>
  <si>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</si>
  <si>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</si>
  <si>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</si>
  <si>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</si>
  <si>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</si>
  <si>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</si>
  <si>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</si>
  <si>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</si>
  <si>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</si>
  <si>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</si>
  <si>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</si>
  <si>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</si>
  <si>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</si>
  <si>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</si>
  <si>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</si>
  <si>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</si>
  <si>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</si>
  <si>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</si>
  <si>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</si>
  <si>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</si>
  <si>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</si>
  <si>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</si>
  <si>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</si>
  <si>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</si>
  <si>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</si>
  <si>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</si>
  <si>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</si>
  <si>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</si>
  <si>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</si>
  <si>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</si>
  <si>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</si>
  <si>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</si>
  <si>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</si>
  <si>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</si>
  <si>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</si>
  <si>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</si>
  <si>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</si>
  <si>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</si>
  <si>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</si>
  <si>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</si>
  <si>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</si>
  <si>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</si>
  <si>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</si>
  <si>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</si>
  <si>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</si>
  <si>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</si>
  <si>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</si>
  <si>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</si>
  <si>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</si>
  <si>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</si>
  <si>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</si>
  <si>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</si>
  <si>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</si>
  <si>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</si>
  <si>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</si>
  <si>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</si>
  <si>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</si>
  <si>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</si>
  <si>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</si>
  <si>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</si>
  <si>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</si>
  <si>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</si>
  <si>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</si>
  <si>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</si>
  <si>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</si>
  <si>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</si>
  <si>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</si>
  <si>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</si>
  <si>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</si>
  <si>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</si>
  <si>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</si>
  <si>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</si>
  <si>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</si>
  <si>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</si>
  <si>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</si>
  <si>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</si>
  <si>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</si>
  <si>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</si>
  <si>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</si>
  <si>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</si>
  <si>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</si>
  <si>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</si>
  <si>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</si>
  <si>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</si>
  <si>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</si>
  <si>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</si>
  <si>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</si>
  <si>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</si>
  <si>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</si>
  <si>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</si>
  <si>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</si>
  <si>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</si>
  <si>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</si>
  <si>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</si>
  <si>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</si>
  <si>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</si>
  <si>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</si>
  <si>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</si>
  <si>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</si>
  <si>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</si>
  <si>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</si>
  <si>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</si>
  <si>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</si>
  <si>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</si>
  <si>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</si>
  <si>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</si>
  <si>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</si>
  <si>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</si>
  <si>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</si>
  <si>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</si>
  <si>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</si>
  <si>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</si>
  <si>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</si>
  <si>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</si>
  <si>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</si>
  <si>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</si>
  <si>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</si>
  <si>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</si>
  <si>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</si>
  <si>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</si>
  <si>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</si>
  <si>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</si>
  <si>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</si>
  <si>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</si>
  <si>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</si>
  <si>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</si>
  <si>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</si>
  <si>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</si>
  <si>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</si>
  <si>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</si>
  <si>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</si>
  <si>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</si>
  <si>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</si>
  <si>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</si>
  <si>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</si>
  <si>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</si>
  <si>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</si>
  <si>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</si>
  <si>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</si>
  <si>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</si>
  <si>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</si>
  <si>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</si>
  <si>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</si>
  <si>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</si>
  <si>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</si>
  <si>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</si>
  <si>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</si>
  <si>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</si>
  <si>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</si>
  <si>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</si>
  <si>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</si>
  <si>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</si>
  <si>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</si>
  <si>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</si>
  <si>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</si>
  <si>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</si>
  <si>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</si>
  <si>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</si>
  <si>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</si>
  <si>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</si>
  <si>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</si>
  <si>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</si>
  <si>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</si>
  <si>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</si>
  <si>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</si>
  <si>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</si>
  <si>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</si>
  <si>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</si>
  <si>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</si>
  <si>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</si>
  <si>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</si>
  <si>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</si>
  <si>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</si>
  <si>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</si>
  <si>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</si>
  <si>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</si>
  <si>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</si>
  <si>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</si>
  <si>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</si>
  <si>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</si>
  <si>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</si>
  <si>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</si>
  <si>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</si>
  <si>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</si>
  <si>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</si>
  <si>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</si>
  <si>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</si>
  <si>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</si>
  <si>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</si>
  <si>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</si>
  <si>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</si>
  <si>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</si>
  <si>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</si>
  <si>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</si>
  <si>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</si>
  <si>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</si>
  <si>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</si>
  <si>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</si>
  <si>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</si>
  <si>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</si>
  <si>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</si>
  <si>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</si>
  <si>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</si>
  <si>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</si>
  <si>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</si>
  <si>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</si>
  <si>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</si>
  <si>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</si>
  <si>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</si>
  <si>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</si>
  <si>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</si>
  <si>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</si>
  <si>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</si>
  <si>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</si>
  <si>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</si>
  <si>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</si>
  <si>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</si>
  <si>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</si>
  <si>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</si>
  <si>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</si>
  <si>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</si>
  <si>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</si>
  <si>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</si>
  <si>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</si>
  <si>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</si>
  <si>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</si>
  <si>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</si>
  <si>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</si>
  <si>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</si>
  <si>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</si>
  <si>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</si>
  <si>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</si>
  <si>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</si>
  <si>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</si>
  <si>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</si>
  <si>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</si>
  <si>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</si>
  <si>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</si>
  <si>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</si>
  <si>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</si>
  <si>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</si>
  <si>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</si>
  <si>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</si>
  <si>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</si>
  <si>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</si>
  <si>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</si>
  <si>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</si>
  <si>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</si>
  <si>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</si>
  <si>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</si>
  <si>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</si>
  <si>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</si>
  <si>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</si>
  <si>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</si>
  <si>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</si>
  <si>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</si>
  <si>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</si>
  <si>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</si>
  <si>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</si>
  <si>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</si>
  <si>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</si>
  <si>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</si>
  <si>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</si>
  <si>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</si>
  <si>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</si>
  <si>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</si>
  <si>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</si>
  <si>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</si>
  <si>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</si>
  <si>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</si>
  <si>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</si>
  <si>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</si>
  <si>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</si>
  <si>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</si>
  <si>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</si>
  <si>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</si>
  <si>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</si>
  <si>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</si>
  <si>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</si>
  <si>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</si>
  <si>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</si>
  <si>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</si>
  <si>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</si>
  <si>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</si>
  <si>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</si>
  <si>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</si>
  <si>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</si>
  <si>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</si>
  <si>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</si>
  <si>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</si>
  <si>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</si>
  <si>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</si>
  <si>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</si>
  <si>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</si>
  <si>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</si>
  <si>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</si>
  <si>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</si>
  <si>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</si>
  <si>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</si>
  <si>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</si>
  <si>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</si>
  <si>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</si>
  <si>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</si>
  <si>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</si>
  <si>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</si>
  <si>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</si>
  <si>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</si>
  <si>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</si>
  <si>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</si>
  <si>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</si>
  <si>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</si>
  <si>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</si>
  <si>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</si>
  <si>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</si>
  <si>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</si>
  <si>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</si>
  <si>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</si>
  <si>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</si>
  <si>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</si>
  <si>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</si>
  <si>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</si>
  <si>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</si>
  <si>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</si>
  <si>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</si>
  <si>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</si>
  <si>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</si>
  <si>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</si>
  <si>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</si>
  <si>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</si>
  <si>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</si>
  <si>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</si>
  <si>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</si>
  <si>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</si>
  <si>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</si>
  <si>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</si>
  <si>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</si>
  <si>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</si>
  <si>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</si>
  <si>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</si>
  <si>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</si>
  <si>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</si>
  <si>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</si>
  <si>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</si>
  <si>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</si>
  <si>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</si>
  <si>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</si>
  <si>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</si>
  <si>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</si>
  <si>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</si>
  <si>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</si>
  <si>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</si>
  <si>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</si>
  <si>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</si>
  <si>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</si>
  <si>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</si>
  <si>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</si>
  <si>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</si>
  <si>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</si>
  <si>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</si>
  <si>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</si>
  <si>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</si>
  <si>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</si>
  <si>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</si>
  <si>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</si>
  <si>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</si>
  <si>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</si>
  <si>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</si>
  <si>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</si>
  <si>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</si>
  <si>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</si>
  <si>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</si>
  <si>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</si>
  <si>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</si>
  <si>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</si>
  <si>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</si>
  <si>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</si>
  <si>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</si>
  <si>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</si>
  <si>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</si>
  <si>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</si>
  <si>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</si>
  <si>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</si>
  <si>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</si>
  <si>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</si>
  <si>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</si>
  <si>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</si>
  <si>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</si>
  <si>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</si>
  <si>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</si>
  <si>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</si>
  <si>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</si>
  <si>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</si>
  <si>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</si>
  <si>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</si>
  <si>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</si>
  <si>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</si>
  <si>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</si>
  <si>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</si>
  <si>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</si>
  <si>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</si>
  <si>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</si>
  <si>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</si>
  <si>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</si>
  <si>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</si>
  <si>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</si>
  <si>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</si>
  <si>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</si>
  <si>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</si>
  <si>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</si>
  <si>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</si>
  <si>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</si>
  <si>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</si>
  <si>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</si>
  <si>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</si>
  <si>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</si>
  <si>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</si>
  <si>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</si>
  <si>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</si>
  <si>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</si>
  <si>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</si>
  <si>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</si>
  <si>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</si>
  <si>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</si>
  <si>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</si>
  <si>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</si>
  <si>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</si>
  <si>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</si>
  <si>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</si>
  <si>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</si>
  <si>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</si>
  <si>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</si>
  <si>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</si>
  <si>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</si>
  <si>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</si>
  <si>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</si>
  <si>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</si>
  <si>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</si>
  <si>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</si>
  <si>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</si>
  <si>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</si>
  <si>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</si>
  <si>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</si>
  <si>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</si>
  <si>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</si>
  <si>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</si>
  <si>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</si>
  <si>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</si>
  <si>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</si>
  <si>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</si>
  <si>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</si>
  <si>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</si>
  <si>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</si>
  <si>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</si>
  <si>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</si>
  <si>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</si>
  <si>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</si>
  <si>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</si>
  <si>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</si>
  <si>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</si>
  <si>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</si>
  <si>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</si>
  <si>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</si>
  <si>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</si>
  <si>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</si>
  <si>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</si>
  <si>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</si>
  <si>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</si>
  <si>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</si>
  <si>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</si>
  <si>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</si>
  <si>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</si>
  <si>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</si>
  <si>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</si>
  <si>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</si>
  <si>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</si>
  <si>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</si>
  <si>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</si>
  <si>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</si>
  <si>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</si>
  <si>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</si>
  <si>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</si>
  <si>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</si>
  <si>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</si>
  <si>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</si>
  <si>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</si>
  <si>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</si>
  <si>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</si>
  <si>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</si>
  <si>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</si>
  <si>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</si>
  <si>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</si>
  <si>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</si>
  <si>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</si>
  <si>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</si>
  <si>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</si>
  <si>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</si>
  <si>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</si>
  <si>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</si>
  <si>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</si>
  <si>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</si>
  <si>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</si>
  <si>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</si>
  <si>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</si>
  <si>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</si>
  <si>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</si>
  <si>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</si>
  <si>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</si>
  <si>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</si>
  <si>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</si>
  <si>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</si>
  <si>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</si>
  <si>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</si>
  <si>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</si>
  <si>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</si>
  <si>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</si>
  <si>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</si>
  <si>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</si>
  <si>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</si>
  <si>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</si>
  <si>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</si>
  <si>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</si>
  <si>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</si>
  <si>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</si>
  <si>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</si>
  <si>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</si>
  <si>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</si>
  <si>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</si>
  <si>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</si>
  <si>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</si>
  <si>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</si>
  <si>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</si>
  <si>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</si>
  <si>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</si>
  <si>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</si>
  <si>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</si>
  <si>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</si>
  <si>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</si>
  <si>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</si>
  <si>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</si>
  <si>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</si>
  <si>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</si>
  <si>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</si>
  <si>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</si>
  <si>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</si>
  <si>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</si>
  <si>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</si>
  <si>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</si>
  <si>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</si>
  <si>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</si>
  <si>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</si>
  <si>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</si>
  <si>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</si>
  <si>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</si>
  <si>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</si>
  <si>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</si>
  <si>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</si>
  <si>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</si>
  <si>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</si>
  <si>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</si>
  <si>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</si>
  <si>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</si>
  <si>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</si>
  <si>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</si>
  <si>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</si>
  <si>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</si>
  <si>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</si>
  <si>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</si>
  <si>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</si>
  <si>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</si>
  <si>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</si>
  <si>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</si>
  <si>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</si>
  <si>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</si>
  <si>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</si>
  <si>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</si>
  <si>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</si>
  <si>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</si>
  <si>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</si>
  <si>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</si>
  <si>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</si>
  <si>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</si>
  <si>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</si>
  <si>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</si>
  <si>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</si>
  <si>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</si>
  <si>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</si>
  <si>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</si>
  <si>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</si>
  <si>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</si>
  <si>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</si>
  <si>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</si>
  <si>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</si>
  <si>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</si>
  <si>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</si>
  <si>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</si>
  <si>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</si>
  <si>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</si>
  <si>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</si>
  <si>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</si>
  <si>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</si>
  <si>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</si>
  <si>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</si>
  <si>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</si>
  <si>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</si>
  <si>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</si>
  <si>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</si>
  <si>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</si>
  <si>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</si>
  <si>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</si>
  <si>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</si>
  <si>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</si>
  <si>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</si>
  <si>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</si>
  <si>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</si>
  <si>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</si>
  <si>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</si>
  <si>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</si>
  <si>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</si>
  <si>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</si>
  <si>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</si>
  <si>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</si>
  <si>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</si>
  <si>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</si>
  <si>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</si>
  <si>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</si>
  <si>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</si>
  <si>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</si>
  <si>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</si>
  <si>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</si>
  <si>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</si>
  <si>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</si>
  <si>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</si>
  <si>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</si>
  <si>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</si>
  <si>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</si>
  <si>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</si>
  <si>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</si>
  <si>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</si>
  <si>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</si>
  <si>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</si>
  <si>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</si>
  <si>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</si>
  <si>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</si>
  <si>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</si>
  <si>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</si>
  <si>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</si>
  <si>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</si>
  <si>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</si>
  <si>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</si>
  <si>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</si>
  <si>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</si>
  <si>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</si>
  <si>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</si>
  <si>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</si>
  <si>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</si>
  <si>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</si>
  <si>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</si>
  <si>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</si>
  <si>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</si>
  <si>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</si>
  <si>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</si>
  <si>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</si>
  <si>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</si>
  <si>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</si>
  <si>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</si>
  <si>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</si>
  <si>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</si>
  <si>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</si>
  <si>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</si>
  <si>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</si>
  <si>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</si>
  <si>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</si>
  <si>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</si>
  <si>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</si>
  <si>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</si>
  <si>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</si>
  <si>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</si>
  <si>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</si>
  <si>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</si>
  <si>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</si>
  <si>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</si>
  <si>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</si>
  <si>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</si>
  <si>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</si>
  <si>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</si>
  <si>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</si>
  <si>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</si>
  <si>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</si>
  <si>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</si>
  <si>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</si>
  <si>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</si>
  <si>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</si>
  <si>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</si>
  <si>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</si>
  <si>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</si>
  <si>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</si>
  <si>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</si>
  <si>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</si>
  <si>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</si>
  <si>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</si>
  <si>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</si>
  <si>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</si>
  <si>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</si>
  <si>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</si>
  <si>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</si>
  <si>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</si>
  <si>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</si>
  <si>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</si>
  <si>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</si>
  <si>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</si>
  <si>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</si>
  <si>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</si>
  <si>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</si>
  <si>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</si>
  <si>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</si>
  <si>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</si>
  <si>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</si>
  <si>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</si>
  <si>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</si>
  <si>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</si>
  <si>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</si>
  <si>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</si>
  <si>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</si>
  <si>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</si>
  <si>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</si>
  <si>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</si>
  <si>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</si>
  <si>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</si>
  <si>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</si>
  <si>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</si>
  <si>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</si>
  <si>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</si>
  <si>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</si>
  <si>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</si>
  <si>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</si>
  <si>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</si>
  <si>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</si>
  <si>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</si>
  <si>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</si>
  <si>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</si>
  <si>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</si>
  <si>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</si>
  <si>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</si>
  <si>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</si>
  <si>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</si>
  <si>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</si>
  <si>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</si>
  <si>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</si>
  <si>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</si>
  <si>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</si>
  <si>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</si>
  <si>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</si>
  <si>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</si>
  <si>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</si>
  <si>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</si>
  <si>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</si>
  <si>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</si>
  <si>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</si>
  <si>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</si>
  <si>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</si>
  <si>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</si>
  <si>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</si>
  <si>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</si>
  <si>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</si>
  <si>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</si>
  <si>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</si>
  <si>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</si>
  <si>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</si>
  <si>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</si>
  <si>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</si>
  <si>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</si>
  <si>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</si>
  <si>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</si>
  <si>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</si>
  <si>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</si>
  <si>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</si>
  <si>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</si>
  <si>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</si>
  <si>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</si>
  <si>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</si>
  <si>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</si>
  <si>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</si>
  <si>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</si>
  <si>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</si>
  <si>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</si>
  <si>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</si>
  <si>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</si>
  <si>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</si>
  <si>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</si>
  <si>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</si>
  <si>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</si>
  <si>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</si>
  <si>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</si>
  <si>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</si>
  <si>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</si>
  <si>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</si>
  <si>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</si>
  <si>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</si>
  <si>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</si>
  <si>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</si>
  <si>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</si>
  <si>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</si>
  <si>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</si>
  <si>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</si>
  <si>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</si>
  <si>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</si>
  <si>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</si>
  <si>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</si>
  <si>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</si>
  <si>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</si>
  <si>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</si>
  <si>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</si>
  <si>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</si>
  <si>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</si>
  <si>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</si>
  <si>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</si>
  <si>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</si>
  <si>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</si>
  <si>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</si>
  <si>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</si>
  <si>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</si>
  <si>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</si>
  <si>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</si>
  <si>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</si>
  <si>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</si>
  <si>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</si>
  <si>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</si>
  <si>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</si>
  <si>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</si>
  <si>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</si>
  <si>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</si>
  <si>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</si>
  <si>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</si>
  <si>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</si>
  <si>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</si>
  <si>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</si>
  <si>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</si>
  <si>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</si>
  <si>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</si>
  <si>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</si>
  <si>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</si>
  <si>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</si>
  <si>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</si>
  <si>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</si>
  <si>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</si>
  <si>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</si>
  <si>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</si>
  <si>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</si>
  <si>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</si>
  <si>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</si>
  <si>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</si>
  <si>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</si>
  <si>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</si>
  <si>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</si>
  <si>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</si>
  <si>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</si>
  <si>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</si>
  <si>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</si>
  <si>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</si>
  <si>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</si>
  <si>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</si>
  <si>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</si>
  <si>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</si>
  <si>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</si>
  <si>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</si>
  <si>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</si>
  <si>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</si>
  <si>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</si>
  <si>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</si>
  <si>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</si>
  <si>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</si>
  <si>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</si>
  <si>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</si>
  <si>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</si>
  <si>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</si>
  <si>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</si>
  <si>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</si>
  <si>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</si>
  <si>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</si>
  <si>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</si>
  <si>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</si>
  <si>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</si>
  <si>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</si>
  <si>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</si>
  <si>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</si>
  <si>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</si>
  <si>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</si>
  <si>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</si>
  <si>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</si>
  <si>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</si>
  <si>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</si>
  <si>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</si>
  <si>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</si>
  <si>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</si>
  <si>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</si>
  <si>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</si>
  <si>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</si>
  <si>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</si>
  <si>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</si>
  <si>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</si>
  <si>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</si>
  <si>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</si>
  <si>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</si>
  <si>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</si>
  <si>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</si>
  <si>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</si>
  <si>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</si>
  <si>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</si>
  <si>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</si>
  <si>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</si>
  <si>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</si>
  <si>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</si>
  <si>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</si>
  <si>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</si>
  <si>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</si>
  <si>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</si>
  <si>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</si>
  <si>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</si>
  <si>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</si>
  <si>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</si>
  <si>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</si>
  <si>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</si>
  <si>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</si>
  <si>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</si>
  <si>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</si>
  <si>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</si>
  <si>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</si>
  <si>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</si>
  <si>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</si>
  <si>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</si>
  <si>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</si>
  <si>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</si>
  <si>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</si>
  <si>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</si>
  <si>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</si>
  <si>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</si>
  <si>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</si>
  <si>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</si>
  <si>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</si>
  <si>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</si>
  <si>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</si>
  <si>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</si>
  <si>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</si>
  <si>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</si>
  <si>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</si>
  <si>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</si>
  <si>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</si>
  <si>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</si>
  <si>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</si>
  <si>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</si>
  <si>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</si>
  <si>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</si>
  <si>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</si>
  <si>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</si>
  <si>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</si>
  <si>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</si>
  <si>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</si>
  <si>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</si>
  <si>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</si>
  <si>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</si>
  <si>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</si>
  <si>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</si>
  <si>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</si>
  <si>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</si>
  <si>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</si>
  <si>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</si>
  <si>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</si>
  <si>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</si>
  <si>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</si>
  <si>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</si>
  <si>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</si>
  <si>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</si>
  <si>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</si>
  <si>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</si>
  <si>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</si>
  <si>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</si>
  <si>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</si>
  <si>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</si>
  <si>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</si>
  <si>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</si>
  <si>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</si>
  <si>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</si>
  <si>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</si>
  <si>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</si>
  <si>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</si>
  <si>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</si>
  <si>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</si>
  <si>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</si>
  <si>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</si>
  <si>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</si>
  <si>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</si>
  <si>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</si>
  <si>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</si>
  <si>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</si>
  <si>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</si>
  <si>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</si>
  <si>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</si>
  <si>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</si>
  <si>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</si>
  <si>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</si>
  <si>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</si>
  <si>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</si>
  <si>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</si>
  <si>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</si>
  <si>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</si>
  <si>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</si>
  <si>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</si>
  <si>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</si>
  <si>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</si>
  <si>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</si>
  <si>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</si>
  <si>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</si>
  <si>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</si>
  <si>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</si>
  <si>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</si>
  <si>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</si>
  <si>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</si>
  <si>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</si>
  <si>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</si>
  <si>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</si>
  <si>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</si>
  <si>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</si>
  <si>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</si>
  <si>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</si>
  <si>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</si>
  <si>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</si>
  <si>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</si>
  <si>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</si>
  <si>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</si>
  <si>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</si>
  <si>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</si>
  <si>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</si>
  <si>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</si>
  <si>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</si>
  <si>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</si>
  <si>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</si>
  <si>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</si>
  <si>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</si>
  <si>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</si>
  <si>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</si>
  <si>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</si>
  <si>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</si>
  <si>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</si>
  <si>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</si>
  <si>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</si>
  <si>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</si>
  <si>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</si>
  <si>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</si>
  <si>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</si>
  <si>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</si>
  <si>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</si>
  <si>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</si>
  <si>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</si>
  <si>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</si>
  <si>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</si>
  <si>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</si>
  <si>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</si>
  <si>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</si>
  <si>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</si>
  <si>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</si>
  <si>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</si>
  <si>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</si>
  <si>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</si>
  <si>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</si>
  <si>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</si>
  <si>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</si>
  <si>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</si>
  <si>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</si>
  <si>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</si>
  <si>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</si>
  <si>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</si>
  <si>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</si>
  <si>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</si>
  <si>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</si>
  <si>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</si>
  <si>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</si>
  <si>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</si>
  <si>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</si>
  <si>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</si>
  <si>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</si>
  <si>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</si>
  <si>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</si>
  <si>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</si>
  <si>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</si>
  <si>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</si>
  <si>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</si>
  <si>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</si>
  <si>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</si>
  <si>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</si>
  <si>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</si>
  <si>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</si>
  <si>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</si>
  <si>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</si>
  <si>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</si>
  <si>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</si>
  <si>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</si>
  <si>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</si>
  <si>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</si>
  <si>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</si>
  <si>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</si>
  <si>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</si>
  <si>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</si>
  <si>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</si>
  <si>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</si>
  <si>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</si>
  <si>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</si>
  <si>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</si>
  <si>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</si>
  <si>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</si>
  <si>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</si>
  <si>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</si>
  <si>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</si>
  <si>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</si>
  <si>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</si>
  <si>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</si>
  <si>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</si>
  <si>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</si>
  <si>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</si>
  <si>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</si>
  <si>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</si>
  <si>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</si>
  <si>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</si>
  <si>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</si>
  <si>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</si>
  <si>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</si>
  <si>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</si>
  <si>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</si>
  <si>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</si>
  <si>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</si>
  <si>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</si>
  <si>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</si>
  <si>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</si>
  <si>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</si>
  <si>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</si>
  <si>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</si>
  <si>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</si>
  <si>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</si>
  <si>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</si>
  <si>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</si>
  <si>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</si>
  <si>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</si>
  <si>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</si>
  <si>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</si>
  <si>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</si>
  <si>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</si>
  <si>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</si>
  <si>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</si>
  <si>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</si>
  <si>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</si>
  <si>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</si>
  <si>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</si>
  <si>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</si>
  <si>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</si>
  <si>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</si>
  <si>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</si>
  <si>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</si>
  <si>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</si>
  <si>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</si>
  <si>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</si>
  <si>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</si>
  <si>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</si>
  <si>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</si>
  <si>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</si>
  <si>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</si>
  <si>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</si>
  <si>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</si>
  <si>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</si>
  <si>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</si>
  <si>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</si>
  <si>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</si>
  <si>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</si>
  <si>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</si>
  <si>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</si>
  <si>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</si>
  <si>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</si>
  <si>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</si>
  <si>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</si>
  <si>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</si>
  <si>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</si>
  <si>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</si>
  <si>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</si>
  <si>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</si>
  <si>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</si>
  <si>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</si>
  <si>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</si>
  <si>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</si>
  <si>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</si>
  <si>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</si>
  <si>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</si>
  <si>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</si>
  <si>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</si>
  <si>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</si>
  <si>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</si>
  <si>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</si>
  <si>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</si>
  <si>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</si>
  <si>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</si>
  <si>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</si>
  <si>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</si>
  <si>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</si>
  <si>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</si>
  <si>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</si>
  <si>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</si>
  <si>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</si>
  <si>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</si>
  <si>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</si>
  <si>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</si>
  <si>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</si>
  <si>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</si>
  <si>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</si>
  <si>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</si>
  <si>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</si>
  <si>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</si>
  <si>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</si>
  <si>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</si>
  <si>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</si>
  <si>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</si>
  <si>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</si>
  <si>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</si>
  <si>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</si>
  <si>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</si>
  <si>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</si>
  <si>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</si>
  <si>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</si>
  <si>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</si>
  <si>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</si>
  <si>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</si>
  <si>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</si>
  <si>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</si>
  <si>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</si>
  <si>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</si>
  <si>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</si>
  <si>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</si>
  <si>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</si>
  <si>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</si>
  <si>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</si>
  <si>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</si>
  <si>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</si>
  <si>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</si>
  <si>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</si>
  <si>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</si>
  <si>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</si>
  <si>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</si>
  <si>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</si>
  <si>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</si>
  <si>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</si>
  <si>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</si>
  <si>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</si>
  <si>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</si>
  <si>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</si>
  <si>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</si>
  <si>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</si>
  <si>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</si>
  <si>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</si>
  <si>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</si>
  <si>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</si>
  <si>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</si>
  <si>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</si>
  <si>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</si>
  <si>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</si>
  <si>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</si>
  <si>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</si>
  <si>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</si>
  <si>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</si>
  <si>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</si>
  <si>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</si>
  <si>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</si>
  <si>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</si>
  <si>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</si>
  <si>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</si>
  <si>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</si>
  <si>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</si>
  <si>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</si>
  <si>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</si>
  <si>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</si>
  <si>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</si>
  <si>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</si>
  <si>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</si>
  <si>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</si>
  <si>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</si>
  <si>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</si>
  <si>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</si>
  <si>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</si>
  <si>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</si>
  <si>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</si>
  <si>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</si>
  <si>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</si>
  <si>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</si>
  <si>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</si>
  <si>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</si>
  <si>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</si>
  <si>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</si>
  <si>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</si>
  <si>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</si>
  <si>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</si>
  <si>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</si>
  <si>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</si>
  <si>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</si>
  <si>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</si>
  <si>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</si>
  <si>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</si>
  <si>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</si>
  <si>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</si>
  <si>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</si>
  <si>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</si>
  <si>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</si>
  <si>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</si>
  <si>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</si>
  <si>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</si>
  <si>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</si>
  <si>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</si>
  <si>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</si>
  <si>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</si>
  <si>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</si>
  <si>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</si>
  <si>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</si>
  <si>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</si>
  <si>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</si>
  <si>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</si>
  <si>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</si>
  <si>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</si>
  <si>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</si>
  <si>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</si>
  <si>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</si>
  <si>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</si>
  <si>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</si>
  <si>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</si>
  <si>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</si>
  <si>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</si>
  <si>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</si>
  <si>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</si>
  <si>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</si>
  <si>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</si>
  <si>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</si>
  <si>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</si>
  <si>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</si>
  <si>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</si>
  <si>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</si>
  <si>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</si>
  <si>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</si>
  <si>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</si>
  <si>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</si>
  <si>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</si>
  <si>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</si>
  <si>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</si>
  <si>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</si>
  <si>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</si>
  <si>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</si>
  <si>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</si>
  <si>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</si>
  <si>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</si>
  <si>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</si>
  <si>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</si>
  <si>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</si>
  <si>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</si>
  <si>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</si>
  <si>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</si>
  <si>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</si>
  <si>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</si>
  <si>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</si>
  <si>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</si>
  <si>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</si>
  <si>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</si>
  <si>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</si>
  <si>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</si>
  <si>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</si>
  <si>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</si>
  <si>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</si>
  <si>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</si>
  <si>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</si>
  <si>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</si>
  <si>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</si>
  <si>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</si>
  <si>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</si>
  <si>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</si>
  <si>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</si>
  <si>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</si>
  <si>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</si>
  <si>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</si>
  <si>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</si>
  <si>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</si>
  <si>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</si>
  <si>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</si>
  <si>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</si>
  <si>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</si>
  <si>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</si>
  <si>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</si>
  <si>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</si>
  <si>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</si>
  <si>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</si>
  <si>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</si>
  <si>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</si>
  <si>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</si>
  <si>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</si>
  <si>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</si>
  <si>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</si>
  <si>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</si>
  <si>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</si>
  <si>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</si>
  <si>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</si>
  <si>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</si>
  <si>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</si>
  <si>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</si>
  <si>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</si>
  <si>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</si>
  <si>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</si>
  <si>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</si>
  <si>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</si>
  <si>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</si>
  <si>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</si>
  <si>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</si>
  <si>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</si>
  <si>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</si>
  <si>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</si>
  <si>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</si>
  <si>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</si>
  <si>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</si>
  <si>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</si>
  <si>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</si>
  <si>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</si>
  <si>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</si>
  <si>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</si>
  <si>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</si>
  <si>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</si>
  <si>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</si>
  <si>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</si>
  <si>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</si>
  <si>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</si>
  <si>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</si>
  <si>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</si>
  <si>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</si>
  <si>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</si>
  <si>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</si>
  <si>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</si>
  <si>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</si>
  <si>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</si>
  <si>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</si>
  <si>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</si>
  <si>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</si>
  <si>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</si>
  <si>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</si>
  <si>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</si>
  <si>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</si>
  <si>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</si>
  <si>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</si>
  <si>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</si>
  <si>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</si>
  <si>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</si>
  <si>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</si>
  <si>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</si>
  <si>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</si>
  <si>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</si>
  <si>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</si>
  <si>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</si>
  <si>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</si>
  <si>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</si>
  <si>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</si>
  <si>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</si>
  <si>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</si>
  <si>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</si>
  <si>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</si>
  <si>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</si>
  <si>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</si>
  <si>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</si>
  <si>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</si>
  <si>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</si>
  <si>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</si>
  <si>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</si>
  <si>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</si>
  <si>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</si>
  <si>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</si>
  <si>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</si>
  <si>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</si>
  <si>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</si>
  <si>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</si>
  <si>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</si>
  <si>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</si>
  <si>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</si>
  <si>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</si>
  <si>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</si>
  <si>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</si>
  <si>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</si>
  <si>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</si>
  <si>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</si>
  <si>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</si>
  <si>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</si>
  <si>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</si>
  <si>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</si>
  <si>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</si>
  <si>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</si>
  <si>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</si>
  <si>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</si>
  <si>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</si>
  <si>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</si>
  <si>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</si>
  <si>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</si>
  <si>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</si>
  <si>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</si>
  <si>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</si>
  <si>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</si>
  <si>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</si>
  <si>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</si>
  <si>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</si>
  <si>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</si>
  <si>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</si>
  <si>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</si>
  <si>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</si>
  <si>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</si>
  <si>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</si>
  <si>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</si>
  <si>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</si>
  <si>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</si>
  <si>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</si>
  <si>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</si>
  <si>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</si>
  <si>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</si>
  <si>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</si>
  <si>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</si>
  <si>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</si>
  <si>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</si>
  <si>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</si>
  <si>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</si>
  <si>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</si>
  <si>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</si>
  <si>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</si>
  <si>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</si>
  <si>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</si>
  <si>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</si>
  <si>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</si>
  <si>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</si>
  <si>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</si>
  <si>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</si>
  <si>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</si>
  <si>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</si>
  <si>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</si>
  <si>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</si>
  <si>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</si>
  <si>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</si>
  <si>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</si>
  <si>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</si>
  <si>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</si>
  <si>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</si>
  <si>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</si>
  <si>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</si>
  <si>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</si>
  <si>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</si>
  <si>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</si>
  <si>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</si>
  <si>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</si>
  <si>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</si>
  <si>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</si>
  <si>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</si>
  <si>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</si>
  <si>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</si>
  <si>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</si>
  <si>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</si>
  <si>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</si>
  <si>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</si>
  <si>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</si>
  <si>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</si>
  <si>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</si>
  <si>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</si>
  <si>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</si>
  <si>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</si>
  <si>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</si>
  <si>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</si>
  <si>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</si>
  <si>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</si>
  <si>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</si>
  <si>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</si>
  <si>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</si>
  <si>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</si>
  <si>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</si>
  <si>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</si>
  <si>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</si>
  <si>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</si>
  <si>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</si>
  <si>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</si>
  <si>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</si>
  <si>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</si>
  <si>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</si>
  <si>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</si>
  <si>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</si>
  <si>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</si>
  <si>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</si>
  <si>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</si>
  <si>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</si>
  <si>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</si>
  <si>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</si>
  <si>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</si>
  <si>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</si>
  <si>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</si>
  <si>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</si>
  <si>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</si>
  <si>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</si>
  <si>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</si>
  <si>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</si>
  <si>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</si>
  <si>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</si>
  <si>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</si>
  <si>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</si>
  <si>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</si>
  <si>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</si>
  <si>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</si>
  <si>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</si>
  <si>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</si>
  <si>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</si>
  <si>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</si>
  <si>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</si>
  <si>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</si>
  <si>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</si>
  <si>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</si>
  <si>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</si>
  <si>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</si>
  <si>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</si>
  <si>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</si>
  <si>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</si>
  <si>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</si>
  <si>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</si>
  <si>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</si>
  <si>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</si>
  <si>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</si>
  <si>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</si>
  <si>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</si>
  <si>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</si>
  <si>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</si>
  <si>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</si>
  <si>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</si>
  <si>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</si>
  <si>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</si>
  <si>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</si>
  <si>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</si>
  <si>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</si>
  <si>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</si>
  <si>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</si>
  <si>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</si>
  <si>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</si>
  <si>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</si>
  <si>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</si>
  <si>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</si>
  <si>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</si>
  <si>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</si>
  <si>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</si>
  <si>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</si>
  <si>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</si>
  <si>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</si>
  <si>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</si>
  <si>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</si>
  <si>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</si>
  <si>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</si>
  <si>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</si>
  <si>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</si>
  <si>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</si>
  <si>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</si>
  <si>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</si>
  <si>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</si>
  <si>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</si>
  <si>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</si>
  <si>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</si>
  <si>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</si>
  <si>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</si>
  <si>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</si>
  <si>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</si>
  <si>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</si>
  <si>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</si>
  <si>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</si>
  <si>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</si>
  <si>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</si>
  <si>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</si>
  <si>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</si>
  <si>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</si>
  <si>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</si>
  <si>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</si>
  <si>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</si>
  <si>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</si>
  <si>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</si>
  <si>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</si>
  <si>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</si>
  <si>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</si>
  <si>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</si>
  <si>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</si>
  <si>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</si>
  <si>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</si>
  <si>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</si>
  <si>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</si>
  <si>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</si>
  <si>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</si>
  <si>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</si>
  <si>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</si>
  <si>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</si>
  <si>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</si>
  <si>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</si>
  <si>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</si>
  <si>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</si>
  <si>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</si>
  <si>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</si>
  <si>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</si>
  <si>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</si>
  <si>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</si>
  <si>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</si>
  <si>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</si>
  <si>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</si>
  <si>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</si>
  <si>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</si>
  <si>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</si>
  <si>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</si>
  <si>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</si>
  <si>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</si>
  <si>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</si>
  <si>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</si>
  <si>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</si>
  <si>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</si>
  <si>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</si>
  <si>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</si>
  <si>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</si>
  <si>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</si>
  <si>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</si>
  <si>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</si>
  <si>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</si>
  <si>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</si>
  <si>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</si>
  <si>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</si>
  <si>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</si>
  <si>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</si>
  <si>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</si>
  <si>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</si>
  <si>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</si>
  <si>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</si>
  <si>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</si>
  <si>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</si>
  <si>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</si>
  <si>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</si>
  <si>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</si>
  <si>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</si>
  <si>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</si>
  <si>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</si>
  <si>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</si>
  <si>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</si>
  <si>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</si>
  <si>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</si>
  <si>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</si>
  <si>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</si>
  <si>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</si>
  <si>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</si>
  <si>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</si>
  <si>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</si>
  <si>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</si>
  <si>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</si>
  <si>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</si>
  <si>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</si>
  <si>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</si>
  <si>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</si>
  <si>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</si>
  <si>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</si>
  <si>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</si>
  <si>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</si>
  <si>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</si>
  <si>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</si>
  <si>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</si>
  <si>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</si>
  <si>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</si>
  <si>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</si>
  <si>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</si>
  <si>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</si>
  <si>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</si>
  <si>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</si>
  <si>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</si>
  <si>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</si>
  <si>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</si>
  <si>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</si>
  <si>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</si>
  <si>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</si>
  <si>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</si>
  <si>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</si>
  <si>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</si>
  <si>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</si>
  <si>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</si>
  <si>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</si>
  <si>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</si>
  <si>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</si>
  <si>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</si>
  <si>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</si>
  <si>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</si>
  <si>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</si>
  <si>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</si>
  <si>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</si>
  <si>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</si>
  <si>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</si>
  <si>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</si>
  <si>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</si>
  <si>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</si>
  <si>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</si>
  <si>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</si>
  <si>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</si>
  <si>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</si>
  <si>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</si>
  <si>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</si>
  <si>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</si>
  <si>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</si>
  <si>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</si>
  <si>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</si>
  <si>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</si>
  <si>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</si>
  <si>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</si>
  <si>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</si>
  <si>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</si>
  <si>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</si>
  <si>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</si>
  <si>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</si>
  <si>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</si>
  <si>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</si>
  <si>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</si>
  <si>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</si>
  <si>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</si>
  <si>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</si>
  <si>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</si>
  <si>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</si>
  <si>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</si>
  <si>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</si>
  <si>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</si>
  <si>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</si>
  <si>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</si>
  <si>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</si>
  <si>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</si>
  <si>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</si>
  <si>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</si>
  <si>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</si>
  <si>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</si>
  <si>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</si>
  <si>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</si>
  <si>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</si>
  <si>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</si>
  <si>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</si>
  <si>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</si>
  <si>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</si>
  <si>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</si>
  <si>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</si>
  <si>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</si>
  <si>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</si>
  <si>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</si>
  <si>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</si>
  <si>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</si>
  <si>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</si>
  <si>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</si>
  <si>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</si>
  <si>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</si>
  <si>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</si>
  <si>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</si>
  <si>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</si>
  <si>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</si>
  <si>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</si>
  <si>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</si>
  <si>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</si>
  <si>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</si>
  <si>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</si>
  <si>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</si>
  <si>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</si>
  <si>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</si>
  <si>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</si>
  <si>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</si>
  <si>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</si>
  <si>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</si>
  <si>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</si>
  <si>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</si>
  <si>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</si>
  <si>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</si>
  <si>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</si>
  <si>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</si>
  <si>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</si>
  <si>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</si>
  <si>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</si>
  <si>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</si>
  <si>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</si>
  <si>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</si>
  <si>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</si>
  <si>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</si>
  <si>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</si>
  <si>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</si>
  <si>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</si>
  <si>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</si>
  <si>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</si>
  <si>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</si>
  <si>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</si>
  <si>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</si>
  <si>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</si>
  <si>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</si>
  <si>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</si>
  <si>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</si>
  <si>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</si>
  <si>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</si>
  <si>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</si>
  <si>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</si>
  <si>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</si>
  <si>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</si>
  <si>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</si>
  <si>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</si>
  <si>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</si>
  <si>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</si>
  <si>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</si>
  <si>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</si>
  <si>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</si>
  <si>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</si>
  <si>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</si>
  <si>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</si>
  <si>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</si>
  <si>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</si>
  <si>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</si>
  <si>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</si>
  <si>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</si>
  <si>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</si>
  <si>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</si>
  <si>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</si>
  <si>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</si>
  <si>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</si>
  <si>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</si>
  <si>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</si>
  <si>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</si>
  <si>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</si>
  <si>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</si>
  <si>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</si>
  <si>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</si>
  <si>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</si>
  <si>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</si>
  <si>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</si>
  <si>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</si>
  <si>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</si>
  <si>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</si>
  <si>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</si>
  <si>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</si>
  <si>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</si>
  <si>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</si>
  <si>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</si>
  <si>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</si>
  <si>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</si>
  <si>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</si>
  <si>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</si>
  <si>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</si>
  <si>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</si>
  <si>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</si>
  <si>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</si>
  <si>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</si>
  <si>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</si>
  <si>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</si>
  <si>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</si>
  <si>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</si>
  <si>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</si>
  <si>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</si>
  <si>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</si>
  <si>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</si>
  <si>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</si>
  <si>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</si>
  <si>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</si>
  <si>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</si>
  <si>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</si>
  <si>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</si>
  <si>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</si>
  <si>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</si>
  <si>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</si>
  <si>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</si>
  <si>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</si>
  <si>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</si>
  <si>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</si>
  <si>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</si>
  <si>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</si>
  <si>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</si>
  <si>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</si>
  <si>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</si>
  <si>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</si>
  <si>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</si>
  <si>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</si>
  <si>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</si>
  <si>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</si>
  <si>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</si>
  <si>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</si>
  <si>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</si>
  <si>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</si>
  <si>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</si>
  <si>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</si>
  <si>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</si>
  <si>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</si>
  <si>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</si>
  <si>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</si>
  <si>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</si>
  <si>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</si>
  <si>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</si>
  <si>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</si>
  <si>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</si>
  <si>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</si>
  <si>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</si>
  <si>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</si>
  <si>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</si>
  <si>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</si>
  <si>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</si>
  <si>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</si>
  <si>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</si>
  <si>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</si>
  <si>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</si>
  <si>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</si>
  <si>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</si>
  <si>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</si>
  <si>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</si>
  <si>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</si>
  <si>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</si>
  <si>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</si>
  <si>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</si>
  <si>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</si>
  <si>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</si>
  <si>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</si>
  <si>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</si>
  <si>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</si>
  <si>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</si>
  <si>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</si>
  <si>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</si>
  <si>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</si>
  <si>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</si>
  <si>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</si>
  <si>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</si>
  <si>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</si>
  <si>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</si>
  <si>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</si>
  <si>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</si>
  <si>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</si>
  <si>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</si>
  <si>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</si>
  <si>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</si>
  <si>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</si>
  <si>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</si>
  <si>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</si>
  <si>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</si>
  <si>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</si>
  <si>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</si>
  <si>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</si>
  <si>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</si>
  <si>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</si>
  <si>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</si>
  <si>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</si>
  <si>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</si>
  <si>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</si>
  <si>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</si>
  <si>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</si>
  <si>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</si>
  <si>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</si>
  <si>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</si>
  <si>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</si>
  <si>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</si>
  <si>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</si>
  <si>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</si>
  <si>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</si>
  <si>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</si>
  <si>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</si>
  <si>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</si>
  <si>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</si>
  <si>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</si>
  <si>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</si>
  <si>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</si>
  <si>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</si>
  <si>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</si>
  <si>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</si>
  <si>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</si>
  <si>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</si>
  <si>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</si>
  <si>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</si>
  <si>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</si>
  <si>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</si>
  <si>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</si>
  <si>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</si>
  <si>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</si>
  <si>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</si>
  <si>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</si>
  <si>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</si>
  <si>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</si>
  <si>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</si>
  <si>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</si>
  <si>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</si>
  <si>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</si>
  <si>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</si>
  <si>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</si>
  <si>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</si>
  <si>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</si>
  <si>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</si>
  <si>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</si>
  <si>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</si>
  <si>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</si>
  <si>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</si>
  <si>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</si>
  <si>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</si>
  <si>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</si>
  <si>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</si>
  <si>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</si>
  <si>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</si>
  <si>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</si>
  <si>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</si>
  <si>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</si>
  <si>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</si>
  <si>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</si>
  <si>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</si>
  <si>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</si>
  <si>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</si>
  <si>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</si>
  <si>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</si>
  <si>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</si>
  <si>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</si>
  <si>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</si>
  <si>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</si>
  <si>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</si>
  <si>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</si>
  <si>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</si>
  <si>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</si>
  <si>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</si>
  <si>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</si>
  <si>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</si>
  <si>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</si>
  <si>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</si>
  <si>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</si>
  <si>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</si>
  <si>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</si>
  <si>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</si>
  <si>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</si>
  <si>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</si>
  <si>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</si>
  <si>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</si>
  <si>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</si>
  <si>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</si>
  <si>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</si>
  <si>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</si>
  <si>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</si>
  <si>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</si>
  <si>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</si>
  <si>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</si>
  <si>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</si>
  <si>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</si>
  <si>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</si>
  <si>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</si>
  <si>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</si>
  <si>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</si>
  <si>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</si>
  <si>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</si>
  <si>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</si>
  <si>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</si>
  <si>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</si>
  <si>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</si>
  <si>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</si>
  <si>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</si>
  <si>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</si>
  <si>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</si>
  <si>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</si>
  <si>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</si>
  <si>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</si>
  <si>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</si>
  <si>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</si>
  <si>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</si>
  <si>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</si>
  <si>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</si>
  <si>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</si>
  <si>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</si>
  <si>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</si>
  <si>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</si>
  <si>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</si>
  <si>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</si>
  <si>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</si>
  <si>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</si>
  <si>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</si>
  <si>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</si>
  <si>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</si>
  <si>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</si>
  <si>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</si>
  <si>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</si>
  <si>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</si>
  <si>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</si>
  <si>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</si>
  <si>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</si>
  <si>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</si>
  <si>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</si>
  <si>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</si>
  <si>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</si>
  <si>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</si>
  <si>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</si>
  <si>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</si>
  <si>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</si>
  <si>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</si>
  <si>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</si>
  <si>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</si>
  <si>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</si>
  <si>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</si>
  <si>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</si>
  <si>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</si>
  <si>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</si>
  <si>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</si>
  <si>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</si>
  <si>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</si>
  <si>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</si>
  <si>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</si>
  <si>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</si>
  <si>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</si>
  <si>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</si>
  <si>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</si>
  <si>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</si>
  <si>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</si>
  <si>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</si>
  <si>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</si>
  <si>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</si>
  <si>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</si>
  <si>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</si>
  <si>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</si>
  <si>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</si>
  <si>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</si>
  <si>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</si>
  <si>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</si>
  <si>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</si>
  <si>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</si>
  <si>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</si>
  <si>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</si>
  <si>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</si>
  <si>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</si>
  <si>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</si>
  <si>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</si>
  <si>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</si>
  <si>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</si>
  <si>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</si>
  <si>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</si>
  <si>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</si>
  <si>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</si>
  <si>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</si>
  <si>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</si>
  <si>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</si>
  <si>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</si>
  <si>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</si>
  <si>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</si>
  <si>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</si>
  <si>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</si>
  <si>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</si>
  <si>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</si>
  <si>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</si>
  <si>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</si>
  <si>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</si>
  <si>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</si>
  <si>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</si>
  <si>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</si>
  <si>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</si>
  <si>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</si>
  <si>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</si>
  <si>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</si>
  <si>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</si>
  <si>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</si>
  <si>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</si>
  <si>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</si>
  <si>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</si>
  <si>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</si>
  <si>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</si>
  <si>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</si>
  <si>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</si>
  <si>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</si>
  <si>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</si>
  <si>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</si>
  <si>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</si>
  <si>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</si>
  <si>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</si>
  <si>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</si>
  <si>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</si>
  <si>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</si>
  <si>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</si>
  <si>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</si>
  <si>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</si>
  <si>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</si>
  <si>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</si>
  <si>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</si>
  <si>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</si>
  <si>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</si>
  <si>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</si>
  <si>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</si>
  <si>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</si>
  <si>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</si>
  <si>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</si>
  <si>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</si>
  <si>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</si>
  <si>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</si>
  <si>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</si>
  <si>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</si>
  <si>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</si>
  <si>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</si>
  <si>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</si>
  <si>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</si>
  <si>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</si>
  <si>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</si>
  <si>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</si>
  <si>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</si>
  <si>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</si>
  <si>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</si>
  <si>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</si>
  <si>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</si>
  <si>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</si>
  <si>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</si>
  <si>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</si>
  <si>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</si>
  <si>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</si>
  <si>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</si>
  <si>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</si>
  <si>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</si>
  <si>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</si>
  <si>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</si>
  <si>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</si>
  <si>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</si>
  <si>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</si>
  <si>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</si>
  <si>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</si>
  <si>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</si>
  <si>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</si>
  <si>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</si>
  <si>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</si>
  <si>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</si>
  <si>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</si>
  <si>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</si>
  <si>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</si>
  <si>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</si>
  <si>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</si>
  <si>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</si>
  <si>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</si>
  <si>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</si>
  <si>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</si>
  <si>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</si>
  <si>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</si>
  <si>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</si>
  <si>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</si>
  <si>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</si>
  <si>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</si>
  <si>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</si>
  <si>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</si>
  <si>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</si>
  <si>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</si>
  <si>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</si>
  <si>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</si>
  <si>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</si>
  <si>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</si>
  <si>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</si>
  <si>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</si>
  <si>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</si>
  <si>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</si>
  <si>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</si>
  <si>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</si>
  <si>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</si>
  <si>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</si>
  <si>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</si>
  <si>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</si>
  <si>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</si>
  <si>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</si>
  <si>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</si>
  <si>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</si>
  <si>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</si>
  <si>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</si>
  <si>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</si>
  <si>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</si>
  <si>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</si>
  <si>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</si>
  <si>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</si>
  <si>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</si>
  <si>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</si>
  <si>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</si>
  <si>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</si>
  <si>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</si>
  <si>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</si>
  <si>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</si>
  <si>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</si>
  <si>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</si>
  <si>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</si>
  <si>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</si>
  <si>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</si>
  <si>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</si>
  <si>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</si>
  <si>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</si>
  <si>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</si>
  <si>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</si>
  <si>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</si>
  <si>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</si>
  <si>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</si>
  <si>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</si>
  <si>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</si>
  <si>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</si>
  <si>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</si>
  <si>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</si>
  <si>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</si>
  <si>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</si>
  <si>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</si>
  <si>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</si>
  <si>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</si>
  <si>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</si>
  <si>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</si>
  <si>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</si>
  <si>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</si>
  <si>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</si>
  <si>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</si>
  <si>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</si>
  <si>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</si>
  <si>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</si>
  <si>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</si>
  <si>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</si>
  <si>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</si>
  <si>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</si>
  <si>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</si>
  <si>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</si>
  <si>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</si>
  <si>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</si>
  <si>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</si>
  <si>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</si>
  <si>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</si>
  <si>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</si>
  <si>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</si>
  <si>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</si>
  <si>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</si>
  <si>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</si>
  <si>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</si>
  <si>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</si>
  <si>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</si>
  <si>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</si>
  <si>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</si>
  <si>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</si>
  <si>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</si>
  <si>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</si>
  <si>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</si>
  <si>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</si>
  <si>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</si>
  <si>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</si>
  <si>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</si>
  <si>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</si>
  <si>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</si>
  <si>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</si>
  <si>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</si>
  <si>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</si>
  <si>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</si>
  <si>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</si>
  <si>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</si>
  <si>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</si>
  <si>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</si>
  <si>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</si>
  <si>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</si>
  <si>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</si>
  <si>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</si>
  <si>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</si>
  <si>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</si>
  <si>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</si>
  <si>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</si>
  <si>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</si>
  <si>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</si>
  <si>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</si>
  <si>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</si>
  <si>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</si>
  <si>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</si>
  <si>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</si>
  <si>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</si>
  <si>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</si>
  <si>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</si>
  <si>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</si>
  <si>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</si>
  <si>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</si>
  <si>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</si>
  <si>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</si>
  <si>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</si>
  <si>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</si>
  <si>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</si>
  <si>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</si>
  <si>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</si>
  <si>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</si>
  <si>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</si>
  <si>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</si>
  <si>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</si>
  <si>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</si>
  <si>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</si>
  <si>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</si>
  <si>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</si>
  <si>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</si>
  <si>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</si>
  <si>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</si>
  <si>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</si>
  <si>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</si>
  <si>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</si>
  <si>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</si>
  <si>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</si>
  <si>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</si>
  <si>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</si>
  <si>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</si>
  <si>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</si>
  <si>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</si>
  <si>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</si>
  <si>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</si>
  <si>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</si>
  <si>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</si>
  <si>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</si>
  <si>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</si>
  <si>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</si>
  <si>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</si>
  <si>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</si>
  <si>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</si>
  <si>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</si>
  <si>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</si>
  <si>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</si>
  <si>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</si>
  <si>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</si>
  <si>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</si>
  <si>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</si>
  <si>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</si>
  <si>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</si>
  <si>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</si>
  <si>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</si>
  <si>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</si>
  <si>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</si>
  <si>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</si>
  <si>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</si>
  <si>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</si>
  <si>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</si>
  <si>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</si>
  <si>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</si>
  <si>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</si>
  <si>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</si>
  <si>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</si>
  <si>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</si>
  <si>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</si>
  <si>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</si>
  <si>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</si>
  <si>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</si>
  <si>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</si>
  <si>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</si>
  <si>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</si>
  <si>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</si>
  <si>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</si>
  <si>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</si>
  <si>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</si>
  <si>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</si>
  <si>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</si>
  <si>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</si>
  <si>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</si>
  <si>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</si>
  <si>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</si>
  <si>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</si>
  <si>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</si>
  <si>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</si>
  <si>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</si>
  <si>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</si>
  <si>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</si>
  <si>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</si>
  <si>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</si>
  <si>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</si>
  <si>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</si>
  <si>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</si>
  <si>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</si>
  <si>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</si>
  <si>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</si>
  <si>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</si>
  <si>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</si>
  <si>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</si>
  <si>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</si>
  <si>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</si>
  <si>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</si>
  <si>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</si>
  <si>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</si>
  <si>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</si>
  <si>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</si>
  <si>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</si>
  <si>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</si>
  <si>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</si>
  <si>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</si>
  <si>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</si>
  <si>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</si>
  <si>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</si>
  <si>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</si>
  <si>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</si>
  <si>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</si>
  <si>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</si>
  <si>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</si>
  <si>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</si>
  <si>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</si>
  <si>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</si>
  <si>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</si>
  <si>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</si>
  <si>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</si>
  <si>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</si>
  <si>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</si>
  <si>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</si>
  <si>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</si>
  <si>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</si>
  <si>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</si>
  <si>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</si>
  <si>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</si>
  <si>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</si>
  <si>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</si>
  <si>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</si>
  <si>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</si>
  <si>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</si>
  <si>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</si>
  <si>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</si>
  <si>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</si>
  <si>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</si>
  <si>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</si>
  <si>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</si>
  <si>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</si>
  <si>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</si>
  <si>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</si>
  <si>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</si>
  <si>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</si>
  <si>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</si>
  <si>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</si>
  <si>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</si>
  <si>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</si>
  <si>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</si>
  <si>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</si>
  <si>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</si>
  <si>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</si>
  <si>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</si>
  <si>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</si>
  <si>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</si>
  <si>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</si>
  <si>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</si>
  <si>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</si>
  <si>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</si>
  <si>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</si>
  <si>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</si>
  <si>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</si>
  <si>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</si>
  <si>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</si>
  <si>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</si>
  <si>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</si>
  <si>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</si>
  <si>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</si>
  <si>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</si>
  <si>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</si>
  <si>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</si>
  <si>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</si>
  <si>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</si>
  <si>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</si>
  <si>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</si>
  <si>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</si>
  <si>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</si>
  <si>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</si>
  <si>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</si>
  <si>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</si>
  <si>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</si>
  <si>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</si>
  <si>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</si>
  <si>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</si>
  <si>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</si>
  <si>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</si>
  <si>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</si>
  <si>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</si>
  <si>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</si>
  <si>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</si>
  <si>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</si>
  <si>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</si>
  <si>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</si>
  <si>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</si>
  <si>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</si>
  <si>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</si>
  <si>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</si>
  <si>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</si>
  <si>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</si>
  <si>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</si>
  <si>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</si>
  <si>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</si>
  <si>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</si>
  <si>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</si>
  <si>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</si>
  <si>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</si>
  <si>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</si>
  <si>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</si>
  <si>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</si>
  <si>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</si>
  <si>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</si>
  <si>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</si>
  <si>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</si>
  <si>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</si>
  <si>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</si>
  <si>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</si>
  <si>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</si>
  <si>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</si>
  <si>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</si>
  <si>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</si>
  <si>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</si>
  <si>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</si>
  <si>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</si>
  <si>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</si>
  <si>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</si>
  <si>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</si>
  <si>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</si>
  <si>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</si>
  <si>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</si>
  <si>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</si>
  <si>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</si>
  <si>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</si>
  <si>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</si>
  <si>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</si>
  <si>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</si>
  <si>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</si>
  <si>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</si>
  <si>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</si>
  <si>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</si>
  <si>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</si>
  <si>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</si>
  <si>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</si>
  <si>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</si>
  <si>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</si>
  <si>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</si>
  <si>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</si>
  <si>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</si>
  <si>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</si>
  <si>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</si>
  <si>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</si>
  <si>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</si>
  <si>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</si>
  <si>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</si>
  <si>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</si>
  <si>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</si>
  <si>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</si>
  <si>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</si>
  <si>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</si>
  <si>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</si>
  <si>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</si>
  <si>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</si>
  <si>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</si>
  <si>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</si>
  <si>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</si>
  <si>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</si>
  <si>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</si>
  <si>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</si>
  <si>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</si>
  <si>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</si>
  <si>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</si>
  <si>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</si>
  <si>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</si>
  <si>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</si>
  <si>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</si>
  <si>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</si>
  <si>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</si>
  <si>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</si>
  <si>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</si>
  <si>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</si>
  <si>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</si>
  <si>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</si>
  <si>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</si>
  <si>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</si>
  <si>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</si>
  <si>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</si>
  <si>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</si>
  <si>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</si>
  <si>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</si>
  <si>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</si>
  <si>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</si>
  <si>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</si>
  <si>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</si>
  <si>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</si>
  <si>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</si>
  <si>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</si>
  <si>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</si>
  <si>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</si>
  <si>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</si>
  <si>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</si>
  <si>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</si>
  <si>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</si>
  <si>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</si>
  <si>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</si>
  <si>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</si>
  <si>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</si>
  <si>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</si>
  <si>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</si>
  <si>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</si>
  <si>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</si>
  <si>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</si>
  <si>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</si>
  <si>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</si>
  <si>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</si>
  <si>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</si>
  <si>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</si>
  <si>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</si>
  <si>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</si>
  <si>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</si>
  <si>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</si>
  <si>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</si>
  <si>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</si>
  <si>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</si>
  <si>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</si>
  <si>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</si>
  <si>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</si>
  <si>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</si>
  <si>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</si>
  <si>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</si>
  <si>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</si>
  <si>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</si>
  <si>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</si>
  <si>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</si>
  <si>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</si>
  <si>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</si>
  <si>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</si>
  <si>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</si>
  <si>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</si>
  <si>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</si>
  <si>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</si>
  <si>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</si>
  <si>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</si>
  <si>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</si>
  <si>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</si>
  <si>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</si>
  <si>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</si>
  <si>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</si>
  <si>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</si>
  <si>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</si>
  <si>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</si>
  <si>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</si>
  <si>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</si>
  <si>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</si>
  <si>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</si>
  <si>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</si>
  <si>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</si>
  <si>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</si>
  <si>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</si>
  <si>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</si>
  <si>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</si>
  <si>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</si>
  <si>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</si>
  <si>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</si>
  <si>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</si>
  <si>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</si>
  <si>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</si>
  <si>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</si>
  <si>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</si>
  <si>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</si>
  <si>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</si>
  <si>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</si>
  <si>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</si>
  <si>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</si>
  <si>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</si>
  <si>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</si>
  <si>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</si>
  <si>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</si>
  <si>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</si>
  <si>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</si>
  <si>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</si>
  <si>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</si>
  <si>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</si>
  <si>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</si>
  <si>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</si>
  <si>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</si>
  <si>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</si>
  <si>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</si>
  <si>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</si>
  <si>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</si>
  <si>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</si>
  <si>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</si>
  <si>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</si>
  <si>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</si>
  <si>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</si>
  <si>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</si>
  <si>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</si>
  <si>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</si>
  <si>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</si>
  <si>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</si>
  <si>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</si>
  <si>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</si>
  <si>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</si>
  <si>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</si>
  <si>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</si>
  <si>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</si>
  <si>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</si>
  <si>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</si>
  <si>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</si>
  <si>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</si>
  <si>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</si>
  <si>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</si>
  <si>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</si>
  <si>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</si>
  <si>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</si>
  <si>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</si>
  <si>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</si>
  <si>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</si>
  <si>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</si>
  <si>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</si>
  <si>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</si>
  <si>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</si>
  <si>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</si>
  <si>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</si>
  <si>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</si>
  <si>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</si>
  <si>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</si>
  <si>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</si>
  <si>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</si>
  <si>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</si>
  <si>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</si>
  <si>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</si>
  <si>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</si>
  <si>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</si>
  <si>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</si>
  <si>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</si>
  <si>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</si>
  <si>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</si>
  <si>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</si>
  <si>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</si>
  <si>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</si>
  <si>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</si>
  <si>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</si>
  <si>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</si>
  <si>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</si>
  <si>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</si>
  <si>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</si>
  <si>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</si>
  <si>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</si>
  <si>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</si>
  <si>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</si>
  <si>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</si>
  <si>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</si>
  <si>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</si>
  <si>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</si>
  <si>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</si>
  <si>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</si>
  <si>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</si>
  <si>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</si>
  <si>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</si>
  <si>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</si>
  <si>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</si>
  <si>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</si>
  <si>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</si>
  <si>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</si>
  <si>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</si>
  <si>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</si>
  <si>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</si>
  <si>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</si>
  <si>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</si>
  <si>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</si>
  <si>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</si>
  <si>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</si>
  <si>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</si>
  <si>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</si>
  <si>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</si>
  <si>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</si>
  <si>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</si>
  <si>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</si>
  <si>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</si>
  <si>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</si>
  <si>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</si>
  <si>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</si>
  <si>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</si>
  <si>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</si>
  <si>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</si>
  <si>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</si>
  <si>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</si>
  <si>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</si>
  <si>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</si>
  <si>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</si>
  <si>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</si>
  <si>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</si>
  <si>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</si>
  <si>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</si>
  <si>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</si>
  <si>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</si>
  <si>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</si>
  <si>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</si>
  <si>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</si>
  <si>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</si>
  <si>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</si>
  <si>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</si>
  <si>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</si>
  <si>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</si>
  <si>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</si>
  <si>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</si>
  <si>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</si>
  <si>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</si>
  <si>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</si>
  <si>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</si>
  <si>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</si>
  <si>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</si>
  <si>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</si>
  <si>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</si>
  <si>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</si>
  <si>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</si>
  <si>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</si>
  <si>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</si>
  <si>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</si>
  <si>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</si>
  <si>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</si>
  <si>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</si>
  <si>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</si>
  <si>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</si>
  <si>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</si>
  <si>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</si>
  <si>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</si>
  <si>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</si>
  <si>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</si>
  <si>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</si>
  <si>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</si>
  <si>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</si>
  <si>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</si>
  <si>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</si>
  <si>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</si>
  <si>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</si>
  <si>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</si>
  <si>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</si>
  <si>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</si>
  <si>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</si>
  <si>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</si>
  <si>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</si>
  <si>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</si>
  <si>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</si>
  <si>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</si>
  <si>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</si>
  <si>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</si>
  <si>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</si>
  <si>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</si>
  <si>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</si>
  <si>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</si>
  <si>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</si>
  <si>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</si>
  <si>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</si>
  <si>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</si>
  <si>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</si>
  <si>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</si>
  <si>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</si>
  <si>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</si>
  <si>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</si>
  <si>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</si>
  <si>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</si>
  <si>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</si>
  <si>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</si>
  <si>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</si>
  <si>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</si>
  <si>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</si>
  <si>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</si>
  <si>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</si>
  <si>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</si>
  <si>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</si>
  <si>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</si>
  <si>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</si>
  <si>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</si>
  <si>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</si>
  <si>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</si>
  <si>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</si>
  <si>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</si>
  <si>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</si>
  <si>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</si>
  <si>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</si>
  <si>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</si>
  <si>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</si>
  <si>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</si>
  <si>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</si>
  <si>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</si>
  <si>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</si>
  <si>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</si>
  <si>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</si>
  <si>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</si>
  <si>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</si>
  <si>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</si>
  <si>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</si>
  <si>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</si>
  <si>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</si>
  <si>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</si>
  <si>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</si>
  <si>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</si>
  <si>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</si>
  <si>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</si>
  <si>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</si>
  <si>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</si>
  <si>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</si>
  <si>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</si>
  <si>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</si>
  <si>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</si>
  <si>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</si>
  <si>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</si>
  <si>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</si>
  <si>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</si>
  <si>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</si>
  <si>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</si>
  <si>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</si>
  <si>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</si>
  <si>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</si>
  <si>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</si>
  <si>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</si>
  <si>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</si>
  <si>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</si>
  <si>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</si>
  <si>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</si>
  <si>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</si>
  <si>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</si>
  <si>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</si>
  <si>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</si>
  <si>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</si>
  <si>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</si>
  <si>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</si>
  <si>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</si>
  <si>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</si>
  <si>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</si>
  <si>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</si>
  <si>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</si>
  <si>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</si>
  <si>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</si>
  <si>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</si>
  <si>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</si>
  <si>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</si>
  <si>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</si>
  <si>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</si>
  <si>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</si>
  <si>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</si>
  <si>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</si>
  <si>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</si>
  <si>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</si>
  <si>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</si>
  <si>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</si>
  <si>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</si>
  <si>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</si>
  <si>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</si>
  <si>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</si>
  <si>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</si>
  <si>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</si>
  <si>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</si>
  <si>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</si>
  <si>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</si>
  <si>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</si>
  <si>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</si>
  <si>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</si>
  <si>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</si>
  <si>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</si>
  <si>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</si>
  <si>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</si>
  <si>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</si>
  <si>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</si>
  <si>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</si>
  <si>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</si>
  <si>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</si>
  <si>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</si>
  <si>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</si>
  <si>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</si>
  <si>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</si>
  <si>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</si>
  <si>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</si>
  <si>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</si>
  <si>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</si>
  <si>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</si>
  <si>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</si>
  <si>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</si>
  <si>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</si>
  <si>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</si>
  <si>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</si>
  <si>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</si>
  <si>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</si>
  <si>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</si>
  <si>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</si>
  <si>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</si>
  <si>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</si>
  <si>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</si>
  <si>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</si>
  <si>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</si>
  <si>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</si>
  <si>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</si>
  <si>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</si>
  <si>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</si>
  <si>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</si>
  <si>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</si>
  <si>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</si>
  <si>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</si>
  <si>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</si>
  <si>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</si>
  <si>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</si>
  <si>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</si>
  <si>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</si>
  <si>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</si>
  <si>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</si>
  <si>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</si>
  <si>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</si>
  <si>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</si>
  <si>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</si>
  <si>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</si>
  <si>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</si>
  <si>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</si>
  <si>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</si>
  <si>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</si>
  <si>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</si>
  <si>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</si>
  <si>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</si>
  <si>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</si>
  <si>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</si>
  <si>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</si>
  <si>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</si>
  <si>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</si>
  <si>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</si>
  <si>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</si>
  <si>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</si>
  <si>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</si>
  <si>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</si>
  <si>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</si>
  <si>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</si>
  <si>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</si>
  <si>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</si>
  <si>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</si>
  <si>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</si>
  <si>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</si>
  <si>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</si>
  <si>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</si>
  <si>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</si>
  <si>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</si>
  <si>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</si>
  <si>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</si>
  <si>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</si>
  <si>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</si>
  <si>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</si>
  <si>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</si>
  <si>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</si>
  <si>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</si>
  <si>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</si>
  <si>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</si>
  <si>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</si>
  <si>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</si>
  <si>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</si>
  <si>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</si>
  <si>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</si>
  <si>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</si>
  <si>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</si>
  <si>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</si>
  <si>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</si>
  <si>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</si>
  <si>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</si>
  <si>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</si>
  <si>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</si>
  <si>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</si>
  <si>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</si>
  <si>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</si>
  <si>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</si>
  <si>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</si>
  <si>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</si>
  <si>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</si>
  <si>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</si>
  <si>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</si>
  <si>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</si>
  <si>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</si>
  <si>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</si>
  <si>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</si>
  <si>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</si>
  <si>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</si>
  <si>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</si>
  <si>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</si>
  <si>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</si>
  <si>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</si>
  <si>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</si>
  <si>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</si>
  <si>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</si>
  <si>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</si>
  <si>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</si>
  <si>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</si>
  <si>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</si>
  <si>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</si>
  <si>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</si>
  <si>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</si>
  <si>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</si>
  <si>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</si>
  <si>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</si>
  <si>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</si>
  <si>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</si>
  <si>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</si>
  <si>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</si>
  <si>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</si>
  <si>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</si>
  <si>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</si>
  <si>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</si>
  <si>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</si>
  <si>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</si>
  <si>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</si>
  <si>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</si>
  <si>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</si>
  <si>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</si>
  <si>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</si>
  <si>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</si>
  <si>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</si>
  <si>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</si>
  <si>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</si>
  <si>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</si>
  <si>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</si>
  <si>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</si>
  <si>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</si>
  <si>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</si>
  <si>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</si>
  <si>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</si>
  <si>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</si>
  <si>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</si>
  <si>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</si>
  <si>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</si>
  <si>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</si>
  <si>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</si>
  <si>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</si>
  <si>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</si>
  <si>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</si>
  <si>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</si>
  <si>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</si>
  <si>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</si>
  <si>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</si>
  <si>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</si>
  <si>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</si>
  <si>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</si>
  <si>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</si>
  <si>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</si>
  <si>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</si>
  <si>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</si>
  <si>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</si>
  <si>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</si>
  <si>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</si>
  <si>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</si>
  <si>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</si>
  <si>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</si>
  <si>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</si>
  <si>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</si>
  <si>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</si>
  <si>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</si>
  <si>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</si>
  <si>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</si>
  <si>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</si>
  <si>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</si>
  <si>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</si>
  <si>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</si>
  <si>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</si>
  <si>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</si>
  <si>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</si>
  <si>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</si>
  <si>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</si>
  <si>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</si>
  <si>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</si>
  <si>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</si>
  <si>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</si>
  <si>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</si>
  <si>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</si>
  <si>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</si>
  <si>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</si>
  <si>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</si>
  <si>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</si>
  <si>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</si>
  <si>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</si>
  <si>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</si>
  <si>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</si>
  <si>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</si>
  <si>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</si>
  <si>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</si>
  <si>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</si>
  <si>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</si>
  <si>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</si>
  <si>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</si>
  <si>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</si>
  <si>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</si>
  <si>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</si>
  <si>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</si>
  <si>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</si>
  <si>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</si>
  <si>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</si>
  <si>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</si>
  <si>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</si>
  <si>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</si>
  <si>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</si>
  <si>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</si>
  <si>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</si>
  <si>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</si>
  <si>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</si>
  <si>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</si>
  <si>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</si>
  <si>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</si>
  <si>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</si>
  <si>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</si>
  <si>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</si>
  <si>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</si>
  <si>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</si>
  <si>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</si>
  <si>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</si>
  <si>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</si>
  <si>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</si>
  <si>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</si>
  <si>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</si>
  <si>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</si>
  <si>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</si>
  <si>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</si>
  <si>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</si>
  <si>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</si>
  <si>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</si>
  <si>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</si>
  <si>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</si>
  <si>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</si>
  <si>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</si>
  <si>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</si>
  <si>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</si>
  <si>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</si>
  <si>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</si>
  <si>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</si>
  <si>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</si>
  <si>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</si>
  <si>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</si>
  <si>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</si>
  <si>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</si>
  <si>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</si>
  <si>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</si>
  <si>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</si>
  <si>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</si>
  <si>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</si>
  <si>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</si>
  <si>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</si>
  <si>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</si>
  <si>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</si>
  <si>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</si>
  <si>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</si>
  <si>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</si>
  <si>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</si>
  <si>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</si>
  <si>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</si>
  <si>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</si>
  <si>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</si>
  <si>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</si>
  <si>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</si>
  <si>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</si>
  <si>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</si>
  <si>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</si>
  <si>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</si>
  <si>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</si>
  <si>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</si>
  <si>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</si>
  <si>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</si>
  <si>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</si>
  <si>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</si>
  <si>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</si>
  <si>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</si>
  <si>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</si>
  <si>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</si>
  <si>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</si>
  <si>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</si>
  <si>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</si>
  <si>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</si>
  <si>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</si>
  <si>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</si>
  <si>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</si>
  <si>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</si>
  <si>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</si>
  <si>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</si>
  <si>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</si>
  <si>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</si>
  <si>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</si>
  <si>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</si>
  <si>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</si>
  <si>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</si>
  <si>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</si>
  <si>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</si>
  <si>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</si>
  <si>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</si>
  <si>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</si>
  <si>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</si>
  <si>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</si>
  <si>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</si>
  <si>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</si>
  <si>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</si>
  <si>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</si>
  <si>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</si>
  <si>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</si>
  <si>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</si>
  <si>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</si>
  <si>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</si>
  <si>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</si>
  <si>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</si>
  <si>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</si>
  <si>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</si>
  <si>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</si>
  <si>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</si>
  <si>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</si>
  <si>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</si>
  <si>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</si>
  <si>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</si>
  <si>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</si>
  <si>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</si>
  <si>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</si>
  <si>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</si>
  <si>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</si>
  <si>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</si>
  <si>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</si>
  <si>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</si>
  <si>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</si>
  <si>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</si>
  <si>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</si>
  <si>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</si>
  <si>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</si>
  <si>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</si>
  <si>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</si>
  <si>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</si>
  <si>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</si>
  <si>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</si>
  <si>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</si>
  <si>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</si>
  <si>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</si>
  <si>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</si>
  <si>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</si>
  <si>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</si>
  <si>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</si>
  <si>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</si>
  <si>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</si>
  <si>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</si>
  <si>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</si>
  <si>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</si>
  <si>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</si>
  <si>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</si>
  <si>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</si>
  <si>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</si>
  <si>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</si>
  <si>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</si>
  <si>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</si>
  <si>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</si>
  <si>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</si>
  <si>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</si>
  <si>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</si>
  <si>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</si>
  <si>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</si>
  <si>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</si>
  <si>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</si>
  <si>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</si>
  <si>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</si>
  <si>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</si>
  <si>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</si>
  <si>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</si>
  <si>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</si>
  <si>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</si>
  <si>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</si>
  <si>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</si>
  <si>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</si>
  <si>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</si>
  <si>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</si>
  <si>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</si>
  <si>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</si>
  <si>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</si>
  <si>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</si>
  <si>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</si>
  <si>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</si>
  <si>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</si>
  <si>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</si>
  <si>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</si>
  <si>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</si>
  <si>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</si>
  <si>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</si>
  <si>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</si>
  <si>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</si>
  <si>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</si>
  <si>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</si>
  <si>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</si>
  <si>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</si>
  <si>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</si>
  <si>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</si>
  <si>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</si>
  <si>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</si>
  <si>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</si>
  <si>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</si>
  <si>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</si>
  <si>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</si>
  <si>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</si>
  <si>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</si>
  <si>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</si>
  <si>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</si>
  <si>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</si>
  <si>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</si>
  <si>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</si>
  <si>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</si>
  <si>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</si>
  <si>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</si>
  <si>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</si>
  <si>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</si>
  <si>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</si>
  <si>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</si>
  <si>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</si>
  <si>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</si>
  <si>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</si>
  <si>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</si>
  <si>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</si>
  <si>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</si>
  <si>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</si>
  <si>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</si>
  <si>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</si>
  <si>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</si>
  <si>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</si>
  <si>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</si>
  <si>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</si>
  <si>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</si>
  <si>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</si>
  <si>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</si>
  <si>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</si>
  <si>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</si>
  <si>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</si>
  <si>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</si>
  <si>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</si>
  <si>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</si>
  <si>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</si>
  <si>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</si>
  <si>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</si>
  <si>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</si>
  <si>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</si>
  <si>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</si>
  <si>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</si>
  <si>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</si>
  <si>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</si>
  <si>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</si>
  <si>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</si>
  <si>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</si>
  <si>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</si>
  <si>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</si>
  <si>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</si>
  <si>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</si>
  <si>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</si>
  <si>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</si>
  <si>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</si>
  <si>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</si>
  <si>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</si>
  <si>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</si>
  <si>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</si>
  <si>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</si>
  <si>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</si>
  <si>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</si>
  <si>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</si>
  <si>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</si>
  <si>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</si>
  <si>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</si>
  <si>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</si>
  <si>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</si>
  <si>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</si>
  <si>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</si>
  <si>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</si>
  <si>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</si>
  <si>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</si>
  <si>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</si>
  <si>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</si>
  <si>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</si>
  <si>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</si>
  <si>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</si>
  <si>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</si>
  <si>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</si>
  <si>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</si>
  <si>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</si>
  <si>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</si>
  <si>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</si>
  <si>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</si>
  <si>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</si>
  <si>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</si>
  <si>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</si>
  <si>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</si>
  <si>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</si>
  <si>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</si>
  <si>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</si>
  <si>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</si>
  <si>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</si>
  <si>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</si>
  <si>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</si>
  <si>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</si>
  <si>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</si>
  <si>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</si>
  <si>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</si>
  <si>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</si>
  <si>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</si>
  <si>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</si>
  <si>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</si>
  <si>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</si>
  <si>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</si>
  <si>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</si>
  <si>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</si>
  <si>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</si>
  <si>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</si>
  <si>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</si>
  <si>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</si>
  <si>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</si>
  <si>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</si>
  <si>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</si>
  <si>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</si>
  <si>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</si>
  <si>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</si>
  <si>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</si>
  <si>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</si>
  <si>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</si>
  <si>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</si>
  <si>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</si>
  <si>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</si>
  <si>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</si>
  <si>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</si>
  <si>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</si>
  <si>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</si>
  <si>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</si>
  <si>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</si>
  <si>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</si>
  <si>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</si>
  <si>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</si>
  <si>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</si>
  <si>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</si>
  <si>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</si>
  <si>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</si>
  <si>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</si>
  <si>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</si>
  <si>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</si>
  <si>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</si>
  <si>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</si>
  <si>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</si>
  <si>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</si>
  <si>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</si>
  <si>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</si>
  <si>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</si>
  <si>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</si>
  <si>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</si>
  <si>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</si>
  <si>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</si>
  <si>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</si>
  <si>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</si>
  <si>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</si>
  <si>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</si>
  <si>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</si>
  <si>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</si>
  <si>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</si>
  <si>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</si>
  <si>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</si>
  <si>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</si>
  <si>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</si>
  <si>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</si>
  <si>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</si>
  <si>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</si>
  <si>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</si>
  <si>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</si>
  <si>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</si>
  <si>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</si>
  <si>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</si>
  <si>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</si>
  <si>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</si>
  <si>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</si>
  <si>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</si>
  <si>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</si>
  <si>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</si>
  <si>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</si>
  <si>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</si>
  <si>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</si>
  <si>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</si>
  <si>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</si>
  <si>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</si>
  <si>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</si>
  <si>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</si>
  <si>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</si>
  <si>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</si>
  <si>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</si>
  <si>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</si>
  <si>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</si>
  <si>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</si>
  <si>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</si>
  <si>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</si>
  <si>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</si>
  <si>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</si>
  <si>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</si>
  <si>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</si>
  <si>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</si>
  <si>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</si>
  <si>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</si>
  <si>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</si>
  <si>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</si>
  <si>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</si>
  <si>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</si>
  <si>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</si>
  <si>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</si>
  <si>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</si>
  <si>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</si>
  <si>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</si>
  <si>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</si>
  <si>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</si>
  <si>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</si>
  <si>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</si>
  <si>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</si>
  <si>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</si>
  <si>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</si>
  <si>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</si>
  <si>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</si>
  <si>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</si>
  <si>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</si>
  <si>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</si>
  <si>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</si>
  <si>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</si>
  <si>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</si>
  <si>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</si>
  <si>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</si>
  <si>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</si>
  <si>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</si>
  <si>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</si>
  <si>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</si>
  <si>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</si>
  <si>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</si>
  <si>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</si>
  <si>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</si>
  <si>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</si>
  <si>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</si>
  <si>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</si>
  <si>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</si>
  <si>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</si>
  <si>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</si>
  <si>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</si>
  <si>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</si>
  <si>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</si>
  <si>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</si>
  <si>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</si>
  <si>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</si>
  <si>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</si>
  <si>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</si>
  <si>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</si>
  <si>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</si>
  <si>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</si>
  <si>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</si>
  <si>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</si>
  <si>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</si>
  <si>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</si>
  <si>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</si>
  <si>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</si>
  <si>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</si>
  <si>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</si>
  <si>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</si>
  <si>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</si>
  <si>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</si>
  <si>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</si>
  <si>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</si>
  <si>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</si>
  <si>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</si>
  <si>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</si>
  <si>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</si>
  <si>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</si>
  <si>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</si>
  <si>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</si>
  <si>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</si>
  <si>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</si>
  <si>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</si>
  <si>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</si>
  <si>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</si>
  <si>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</si>
  <si>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</si>
  <si>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</si>
  <si>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</si>
  <si>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</si>
  <si>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</si>
  <si>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</si>
  <si>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</si>
  <si>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</si>
  <si>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</si>
  <si>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</si>
  <si>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</si>
  <si>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</si>
  <si>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</si>
  <si>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</si>
  <si>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</si>
  <si>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</si>
  <si>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</si>
  <si>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</si>
  <si>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</si>
  <si>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</si>
  <si>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</si>
  <si>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</si>
  <si>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</si>
  <si>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</si>
  <si>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</si>
  <si>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</si>
  <si>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</si>
  <si>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</si>
  <si>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</si>
  <si>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</si>
  <si>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</si>
  <si>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</si>
  <si>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</si>
  <si>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</si>
  <si>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</si>
  <si>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</si>
  <si>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</si>
  <si>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</si>
  <si>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</si>
  <si>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</si>
  <si>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</si>
  <si>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</si>
  <si>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</si>
  <si>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</si>
  <si>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</si>
  <si>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</si>
  <si>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</si>
  <si>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</si>
  <si>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</si>
  <si>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</si>
  <si>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</si>
  <si>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</si>
  <si>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</si>
  <si>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</si>
  <si>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</si>
  <si>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</si>
  <si>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</si>
  <si>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</si>
  <si>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</si>
  <si>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</si>
  <si>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</si>
  <si>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</si>
  <si>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</si>
  <si>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</si>
  <si>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</si>
  <si>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</si>
  <si>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</si>
  <si>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</si>
  <si>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</si>
  <si>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</si>
  <si>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</si>
  <si>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</si>
  <si>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</si>
  <si>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</si>
  <si>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</si>
  <si>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</si>
  <si>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</si>
  <si>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</si>
  <si>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</si>
  <si>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</si>
  <si>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</si>
  <si>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</si>
  <si>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</si>
  <si>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</si>
  <si>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</si>
  <si>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</si>
  <si>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</si>
  <si>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</si>
  <si>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</si>
  <si>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</si>
  <si>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</si>
  <si>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</si>
  <si>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</si>
  <si>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</si>
  <si>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</si>
  <si>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</si>
  <si>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</si>
  <si>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</si>
  <si>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</si>
  <si>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</si>
  <si>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</si>
  <si>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</si>
  <si>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</si>
  <si>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</si>
  <si>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</si>
  <si>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</si>
  <si>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</si>
  <si>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</si>
  <si>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</si>
  <si>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</si>
  <si>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</si>
  <si>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</si>
  <si>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</si>
  <si>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</si>
  <si>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</si>
  <si>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</si>
  <si>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</si>
  <si>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</si>
  <si>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</si>
  <si>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</si>
  <si>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</si>
  <si>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</si>
  <si>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</si>
  <si>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</si>
  <si>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</si>
  <si>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</si>
  <si>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</si>
  <si>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</si>
  <si>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</si>
  <si>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</si>
  <si>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</si>
  <si>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</si>
  <si>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</si>
  <si>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</si>
  <si>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</si>
  <si>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</si>
  <si>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</si>
  <si>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</si>
  <si>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</si>
  <si>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</si>
  <si>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</si>
  <si>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</si>
  <si>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</si>
  <si>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</si>
  <si>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</si>
  <si>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</si>
  <si>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</si>
  <si>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</si>
  <si>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</si>
  <si>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</si>
  <si>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</si>
  <si>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</si>
  <si>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</si>
  <si>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</si>
  <si>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</si>
  <si>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</si>
  <si>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</si>
  <si>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</si>
  <si>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</si>
  <si>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</si>
  <si>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</si>
  <si>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</si>
  <si>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</si>
  <si>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</si>
  <si>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</si>
  <si>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</si>
  <si>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</si>
  <si>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</si>
  <si>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</si>
  <si>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</si>
  <si>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</si>
  <si>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</si>
  <si>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</si>
  <si>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</si>
  <si>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</si>
  <si>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</si>
  <si>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</si>
  <si>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</si>
  <si>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</si>
  <si>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</si>
  <si>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</si>
  <si>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</si>
  <si>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</si>
  <si>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</si>
  <si>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</si>
  <si>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</si>
  <si>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</si>
  <si>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</si>
  <si>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</si>
  <si>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</si>
  <si>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</si>
  <si>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</si>
  <si>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</si>
  <si>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</si>
  <si>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</si>
  <si>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</si>
  <si>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</si>
  <si>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</si>
  <si>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</si>
  <si>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</si>
  <si>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</si>
  <si>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</si>
  <si>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</si>
  <si>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</si>
  <si>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</si>
  <si>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</si>
  <si>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</si>
  <si>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</si>
  <si>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</si>
  <si>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</si>
  <si>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</si>
  <si>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</si>
  <si>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</si>
  <si>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</si>
  <si>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</si>
  <si>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</si>
  <si>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</si>
  <si>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</si>
  <si>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</si>
  <si>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</si>
  <si>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</si>
  <si>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</si>
  <si>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</si>
  <si>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</si>
  <si>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</si>
  <si>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</si>
  <si>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</si>
  <si>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</si>
  <si>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</si>
  <si>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</si>
  <si>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</si>
  <si>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</si>
  <si>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</si>
  <si>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</si>
  <si>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</si>
  <si>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</si>
  <si>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</si>
  <si>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</si>
  <si>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</si>
  <si>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</si>
  <si>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</si>
  <si>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</si>
  <si>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</si>
  <si>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</si>
  <si>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</si>
  <si>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</si>
  <si>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</si>
  <si>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</si>
  <si>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</si>
  <si>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</si>
  <si>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</si>
  <si>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</si>
  <si>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</si>
  <si>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</si>
  <si>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</si>
  <si>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</si>
  <si>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</si>
  <si>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</si>
  <si>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</si>
  <si>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</si>
  <si>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</si>
  <si>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</si>
  <si>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</si>
  <si>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</si>
  <si>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</si>
  <si>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</si>
  <si>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</si>
  <si>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</si>
  <si>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</si>
  <si>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</si>
  <si>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</si>
  <si>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</si>
  <si>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</si>
  <si>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</si>
  <si>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</si>
  <si>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</si>
  <si>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</si>
  <si>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</si>
  <si>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</si>
  <si>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</si>
  <si>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</si>
  <si>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</si>
  <si>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</si>
  <si>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</si>
  <si>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</si>
  <si>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</si>
  <si>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</si>
  <si>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</si>
  <si>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</si>
  <si>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</si>
  <si>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</si>
  <si>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</si>
  <si>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</si>
  <si>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</si>
  <si>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</si>
  <si>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</si>
  <si>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</si>
  <si>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</si>
  <si>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</si>
  <si>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</si>
  <si>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</si>
  <si>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</si>
  <si>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</si>
  <si>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</si>
  <si>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</si>
  <si>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</si>
  <si>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</si>
  <si>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</si>
  <si>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</si>
  <si>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</si>
  <si>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</si>
  <si>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</si>
  <si>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</si>
  <si>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</si>
  <si>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</si>
  <si>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</si>
  <si>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</si>
  <si>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</si>
  <si>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</si>
  <si>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</si>
  <si>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</si>
  <si>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</si>
  <si>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</si>
  <si>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</si>
  <si>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</si>
  <si>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</si>
  <si>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</si>
  <si>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</si>
  <si>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</si>
  <si>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</si>
  <si>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</si>
  <si>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</si>
  <si>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</si>
  <si>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</si>
  <si>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</si>
  <si>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</si>
  <si>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</si>
  <si>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</si>
  <si>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</si>
  <si>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</si>
  <si>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</si>
  <si>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</si>
  <si>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</si>
  <si>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</si>
  <si>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</si>
  <si>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</si>
  <si>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</si>
  <si>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</si>
  <si>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</si>
  <si>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</si>
  <si>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</si>
  <si>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</si>
  <si>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</si>
  <si>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</si>
  <si>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</si>
  <si>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</si>
  <si>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</si>
  <si>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</si>
  <si>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</si>
  <si>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</si>
  <si>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</si>
  <si>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</si>
  <si>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</si>
  <si>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</si>
  <si>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</si>
  <si>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</si>
  <si>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</si>
  <si>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</si>
  <si>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</si>
  <si>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</si>
  <si>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</si>
  <si>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</si>
  <si>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</si>
  <si>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</si>
  <si>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</si>
  <si>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</si>
  <si>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</si>
  <si>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</si>
  <si>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</si>
  <si>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</si>
  <si>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</si>
  <si>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</si>
  <si>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</si>
  <si>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</si>
  <si>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</si>
  <si>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</si>
  <si>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</si>
  <si>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</si>
  <si>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</si>
  <si>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</si>
  <si>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</si>
  <si>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</si>
  <si>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</si>
  <si>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</si>
  <si>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</si>
  <si>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</si>
  <si>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</si>
  <si>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</si>
  <si>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</si>
  <si>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</si>
  <si>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</si>
  <si>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</si>
  <si>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</si>
  <si>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</si>
  <si>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</si>
  <si>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</si>
  <si>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</si>
  <si>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</si>
  <si>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</si>
  <si>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</si>
  <si>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</si>
  <si>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</si>
  <si>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</si>
  <si>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</si>
  <si>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</si>
  <si>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</si>
  <si>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</si>
  <si>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</si>
  <si>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</si>
  <si>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</si>
  <si>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</si>
  <si>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</si>
  <si>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</si>
  <si>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</si>
  <si>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</si>
  <si>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</si>
  <si>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</si>
  <si>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</si>
  <si>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</si>
  <si>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</si>
  <si>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</si>
  <si>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</si>
  <si>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</si>
  <si>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</si>
  <si>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</si>
  <si>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</si>
  <si>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</si>
  <si>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</si>
  <si>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</si>
  <si>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</si>
  <si>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</si>
  <si>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</si>
  <si>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</si>
  <si>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</si>
  <si>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</si>
  <si>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</si>
  <si>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</si>
  <si>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</si>
  <si>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</si>
  <si>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</si>
  <si>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</si>
  <si>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</si>
  <si>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</si>
  <si>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</si>
  <si>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</si>
  <si>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</si>
  <si>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</si>
  <si>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</si>
  <si>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</si>
  <si>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</si>
  <si>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</si>
  <si>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</si>
  <si>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</si>
  <si>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</si>
  <si>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</si>
  <si>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</si>
  <si>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</si>
  <si>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</si>
  <si>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</si>
  <si>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</si>
  <si>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</si>
  <si>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</si>
  <si>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</si>
  <si>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</si>
  <si>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</si>
  <si>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</si>
  <si>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</si>
  <si>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</si>
  <si>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</si>
  <si>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</si>
  <si>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</si>
  <si>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</si>
  <si>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</si>
  <si>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</si>
  <si>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</si>
  <si>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</si>
  <si>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</si>
  <si>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</si>
  <si>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</si>
  <si>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</si>
  <si>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</si>
  <si>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</si>
  <si>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</si>
  <si>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</si>
  <si>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</si>
  <si>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</si>
  <si>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</si>
  <si>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</si>
  <si>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</si>
  <si>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</si>
  <si>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</si>
  <si>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</si>
  <si>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</si>
  <si>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</si>
  <si>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</si>
  <si>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</si>
  <si>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</si>
  <si>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</si>
  <si>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</si>
  <si>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</si>
  <si>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</si>
  <si>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</si>
  <si>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</si>
  <si>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</si>
  <si>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</si>
  <si>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</si>
  <si>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</si>
  <si>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</si>
  <si>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</si>
  <si>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</si>
  <si>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</si>
  <si>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</si>
  <si>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</si>
  <si>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</si>
  <si>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</si>
  <si>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</si>
  <si>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</si>
  <si>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</si>
  <si>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</si>
  <si>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</si>
  <si>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</si>
  <si>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</si>
  <si>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</si>
  <si>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</si>
  <si>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</si>
  <si>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</si>
  <si>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</si>
  <si>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</si>
  <si>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</si>
  <si>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</si>
  <si>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</si>
  <si>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</si>
  <si>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</si>
  <si>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</si>
  <si>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</si>
  <si>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</si>
  <si>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</si>
  <si>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</si>
  <si>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</si>
  <si>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</si>
  <si>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</si>
  <si>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</si>
  <si>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</si>
  <si>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</si>
  <si>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</si>
  <si>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</si>
  <si>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</si>
  <si>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</si>
  <si>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</si>
  <si>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</si>
  <si>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</si>
  <si>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</si>
  <si>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</si>
  <si>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</si>
  <si>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</si>
  <si>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</si>
  <si>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</si>
  <si>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</si>
  <si>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</si>
  <si>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</si>
  <si>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</si>
  <si>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</si>
  <si>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</si>
  <si>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</si>
  <si>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</si>
  <si>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</si>
  <si>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</si>
  <si>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</si>
  <si>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</si>
  <si>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</si>
  <si>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</si>
  <si>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</si>
  <si>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</si>
  <si>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</si>
  <si>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</si>
  <si>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</si>
  <si>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</si>
  <si>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</si>
  <si>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</si>
  <si>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</si>
  <si>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</si>
  <si>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</si>
  <si>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</si>
  <si>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</si>
  <si>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</si>
  <si>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</si>
  <si>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</si>
  <si>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</si>
  <si>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</si>
  <si>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</si>
  <si>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</si>
  <si>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</si>
  <si>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</si>
  <si>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</si>
  <si>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</si>
  <si>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</si>
  <si>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</si>
  <si>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</si>
  <si>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</si>
  <si>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</si>
  <si>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</si>
  <si>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</si>
  <si>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</si>
  <si>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</si>
  <si>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</si>
  <si>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</si>
  <si>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</si>
  <si>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</si>
  <si>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</si>
  <si>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</si>
  <si>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</si>
  <si>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</si>
  <si>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</si>
  <si>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</si>
  <si>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</si>
  <si>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</si>
  <si>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</si>
  <si>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</si>
  <si>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</si>
  <si>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</si>
  <si>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</si>
  <si>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</si>
  <si>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</si>
  <si>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</si>
  <si>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</si>
  <si>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</si>
  <si>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</si>
  <si>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</si>
  <si>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</si>
  <si>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</si>
  <si>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</si>
  <si>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</si>
  <si>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</si>
  <si>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</si>
  <si>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</si>
  <si>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</si>
  <si>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</si>
  <si>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</si>
  <si>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</si>
  <si>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</si>
  <si>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</si>
  <si>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</si>
  <si>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</si>
  <si>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</si>
  <si>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</si>
  <si>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</si>
  <si>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</si>
  <si>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</si>
  <si>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</si>
  <si>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</si>
  <si>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</si>
  <si>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</si>
  <si>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</si>
  <si>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</si>
  <si>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</si>
  <si>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</si>
  <si>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</si>
  <si>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</si>
  <si>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</si>
  <si>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</si>
  <si>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</si>
  <si>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</si>
  <si>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</si>
  <si>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</si>
  <si>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</si>
  <si>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</si>
  <si>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</si>
  <si>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</si>
  <si>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</si>
  <si>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</si>
  <si>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</si>
  <si>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</si>
  <si>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</si>
  <si>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</si>
  <si>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</si>
  <si>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</si>
  <si>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</si>
  <si>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</si>
  <si>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</si>
  <si>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</si>
  <si>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</si>
  <si>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</si>
  <si>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</si>
  <si>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</si>
  <si>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</si>
  <si>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</si>
  <si>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</si>
  <si>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</si>
  <si>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</si>
  <si>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</si>
  <si>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</si>
  <si>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</si>
  <si>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</si>
  <si>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</si>
  <si>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</si>
  <si>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</si>
  <si>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</si>
  <si>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</si>
  <si>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</si>
  <si>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</si>
  <si>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</si>
  <si>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</si>
  <si>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</si>
  <si>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</si>
  <si>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</si>
  <si>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</si>
  <si>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</si>
  <si>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</si>
  <si>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</si>
  <si>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</si>
  <si>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</si>
  <si>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</si>
  <si>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</si>
  <si>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</si>
  <si>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</si>
  <si>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</si>
  <si>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</si>
  <si>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</si>
  <si>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</si>
  <si>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</si>
  <si>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</si>
  <si>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</si>
  <si>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</si>
  <si>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</si>
  <si>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</si>
  <si>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</si>
  <si>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</si>
  <si>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</si>
  <si>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</si>
  <si>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</si>
  <si>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</si>
  <si>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</si>
  <si>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</si>
  <si>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</si>
  <si>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</si>
  <si>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</si>
  <si>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</si>
  <si>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</si>
  <si>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</si>
  <si>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</si>
  <si>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</si>
  <si>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</si>
  <si>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</si>
  <si>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</si>
  <si>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</si>
  <si>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</si>
  <si>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</si>
  <si>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</si>
  <si>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</si>
  <si>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</si>
  <si>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</si>
  <si>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</si>
  <si>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</si>
  <si>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</si>
  <si>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</si>
  <si>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</si>
  <si>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</si>
  <si>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</si>
  <si>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</si>
  <si>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</si>
  <si>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</si>
  <si>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</si>
  <si>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</si>
  <si>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</si>
  <si>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</si>
  <si>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</si>
  <si>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</si>
  <si>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</si>
  <si>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</si>
  <si>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</si>
  <si>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</si>
  <si>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</si>
  <si>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</si>
  <si>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</si>
  <si>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</si>
  <si>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</si>
  <si>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</si>
  <si>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</si>
  <si>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</si>
  <si>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</si>
  <si>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</si>
  <si>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</si>
  <si>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</si>
  <si>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</si>
  <si>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</si>
  <si>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</si>
  <si>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</si>
  <si>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</si>
  <si>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</si>
  <si>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</si>
  <si>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</si>
  <si>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</si>
  <si>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</si>
  <si>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</si>
  <si>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</si>
  <si>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</si>
  <si>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</si>
  <si>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</si>
  <si>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</si>
  <si>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</si>
  <si>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</si>
  <si>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</si>
  <si>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</si>
  <si>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</si>
  <si>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</si>
  <si>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</si>
  <si>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</si>
  <si>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</si>
  <si>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</si>
  <si>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</si>
  <si>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</si>
  <si>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</si>
  <si>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</si>
  <si>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</si>
  <si>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</si>
  <si>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</si>
  <si>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</si>
  <si>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</si>
  <si>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</si>
  <si>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</si>
  <si>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</si>
  <si>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</si>
  <si>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</si>
  <si>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</si>
  <si>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</si>
  <si>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</si>
  <si>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</si>
  <si>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</si>
  <si>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</si>
  <si>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</si>
  <si>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</si>
  <si>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</si>
  <si>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</si>
  <si>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</si>
  <si>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</si>
  <si>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</si>
  <si>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</si>
  <si>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</si>
  <si>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</si>
  <si>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</si>
  <si>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</si>
  <si>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</si>
  <si>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</si>
  <si>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</si>
  <si>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</si>
  <si>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</si>
  <si>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</si>
  <si>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</si>
  <si>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</si>
  <si>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</si>
  <si>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</si>
  <si>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</si>
  <si>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</si>
  <si>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</si>
  <si>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</si>
  <si>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</si>
  <si>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</si>
  <si>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</si>
  <si>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</si>
  <si>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</si>
  <si>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</si>
  <si>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</si>
  <si>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</si>
  <si>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</si>
  <si>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</si>
  <si>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</si>
  <si>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</si>
  <si>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</si>
  <si>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</si>
  <si>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</si>
  <si>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</si>
  <si>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</si>
  <si>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</si>
  <si>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</si>
  <si>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</si>
  <si>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</si>
  <si>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</si>
  <si>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</si>
  <si>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</si>
  <si>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</si>
  <si>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</si>
  <si>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</si>
  <si>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</si>
  <si>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</si>
  <si>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</si>
  <si>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</si>
  <si>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</si>
  <si>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</si>
  <si>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</si>
  <si>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</si>
  <si>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</si>
  <si>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</si>
  <si>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</si>
  <si>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</si>
  <si>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</si>
  <si>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</si>
  <si>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</si>
  <si>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</si>
  <si>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</si>
  <si>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</si>
  <si>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</si>
  <si>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</si>
  <si>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</si>
  <si>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</si>
  <si>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</si>
  <si>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</si>
  <si>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</si>
  <si>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</si>
  <si>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</si>
  <si>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</si>
  <si>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</si>
  <si>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</si>
  <si>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</si>
  <si>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</si>
  <si>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</si>
  <si>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</si>
  <si>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</si>
  <si>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</si>
  <si>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</si>
  <si>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</si>
  <si>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</si>
  <si>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</si>
  <si>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</si>
  <si>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</si>
  <si>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</si>
  <si>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</si>
  <si>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</si>
  <si>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</si>
  <si>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</si>
  <si>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</si>
  <si>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</si>
  <si>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</si>
  <si>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</si>
  <si>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</si>
  <si>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</si>
  <si>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</si>
  <si>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</si>
  <si>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</si>
  <si>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</si>
  <si>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</si>
  <si>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</si>
  <si>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</si>
  <si>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</si>
  <si>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</si>
  <si>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</si>
  <si>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</si>
  <si>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</si>
  <si>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</si>
  <si>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</si>
  <si>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</si>
  <si>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</si>
  <si>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</si>
  <si>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</si>
  <si>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</si>
  <si>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</si>
  <si>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</si>
  <si>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</si>
  <si>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</si>
  <si>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</si>
  <si>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</si>
  <si>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</si>
  <si>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</si>
  <si>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</si>
  <si>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</si>
  <si>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</si>
  <si>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</si>
  <si>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</si>
  <si>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</si>
  <si>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</si>
  <si>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</si>
  <si>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</si>
  <si>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</si>
  <si>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</si>
  <si>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</si>
  <si>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</si>
  <si>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</si>
  <si>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</si>
  <si>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</si>
  <si>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</si>
  <si>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</si>
  <si>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</si>
  <si>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</si>
  <si>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</si>
  <si>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</si>
  <si>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</si>
  <si>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</si>
  <si>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</si>
  <si>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</si>
  <si>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</si>
  <si>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</si>
  <si>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</si>
  <si>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</si>
  <si>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</si>
  <si>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</si>
  <si>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</si>
  <si>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</si>
  <si>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</si>
  <si>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</si>
  <si>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</si>
  <si>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</si>
  <si>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</si>
  <si>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</si>
  <si>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</si>
  <si>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</si>
  <si>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</si>
  <si>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</si>
  <si>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</si>
  <si>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</si>
  <si>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</si>
  <si>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</si>
  <si>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</si>
  <si>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</si>
  <si>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</si>
  <si>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</si>
  <si>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</si>
  <si>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</si>
  <si>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</si>
  <si>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</si>
  <si>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</si>
  <si>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</si>
  <si>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</si>
  <si>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</si>
  <si>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</si>
  <si>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</si>
  <si>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</si>
  <si>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</si>
  <si>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</si>
  <si>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</si>
  <si>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</si>
  <si>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</si>
  <si>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</si>
  <si>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</si>
  <si>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</si>
  <si>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</si>
  <si>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</si>
  <si>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</si>
  <si>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</si>
  <si>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</si>
  <si>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</si>
  <si>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</si>
  <si>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</si>
  <si>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</si>
  <si>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</si>
  <si>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</si>
  <si>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</si>
  <si>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</si>
  <si>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</si>
  <si>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</si>
  <si>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</si>
  <si>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</si>
  <si>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</si>
  <si>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</si>
  <si>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</si>
  <si>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</si>
  <si>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</si>
  <si>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</si>
  <si>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</si>
  <si>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</si>
  <si>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</si>
  <si>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</si>
  <si>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</si>
  <si>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</si>
  <si>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</si>
  <si>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</si>
  <si>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</si>
  <si>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</si>
  <si>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</si>
  <si>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</si>
  <si>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</si>
  <si>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</si>
  <si>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</si>
  <si>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</si>
  <si>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</si>
  <si>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</si>
  <si>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</si>
  <si>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</si>
  <si>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</si>
  <si>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</si>
  <si>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</si>
  <si>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</si>
  <si>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</si>
  <si>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</si>
  <si>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</si>
  <si>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</si>
  <si>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</si>
  <si>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</si>
  <si>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</si>
  <si>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</si>
  <si>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</si>
  <si>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</si>
  <si>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</si>
  <si>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</si>
  <si>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</si>
  <si>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</si>
  <si>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</si>
  <si>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</si>
  <si>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</si>
  <si>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</si>
  <si>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</si>
  <si>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</si>
  <si>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</si>
  <si>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</si>
  <si>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</si>
  <si>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</si>
  <si>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</si>
  <si>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</si>
  <si>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</si>
  <si>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</si>
  <si>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</si>
  <si>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</si>
  <si>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</si>
  <si>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</si>
  <si>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</si>
  <si>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</si>
  <si>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</si>
  <si>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</si>
  <si>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</si>
  <si>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</si>
  <si>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</si>
  <si>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</si>
  <si>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</si>
  <si>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</si>
  <si>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</si>
  <si>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</si>
  <si>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</si>
  <si>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</si>
  <si>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</si>
  <si>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</si>
  <si>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</si>
  <si>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</si>
  <si>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</si>
  <si>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</si>
  <si>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</si>
  <si>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</si>
  <si>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</si>
  <si>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</si>
  <si>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</si>
  <si>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</si>
  <si>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</si>
  <si>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</si>
  <si>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</si>
  <si>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</si>
  <si>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</si>
  <si>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</si>
  <si>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</si>
  <si>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</si>
  <si>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</si>
  <si>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</si>
  <si>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</si>
  <si>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</si>
  <si>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</si>
  <si>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</si>
  <si>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</si>
  <si>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</si>
  <si>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</si>
  <si>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</si>
  <si>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</si>
  <si>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</si>
  <si>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</si>
  <si>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</si>
  <si>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</si>
  <si>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</si>
  <si>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</si>
  <si>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</si>
  <si>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</si>
  <si>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</si>
  <si>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</si>
  <si>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</si>
  <si>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</si>
  <si>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</si>
  <si>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</si>
  <si>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</si>
  <si>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</si>
  <si>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</si>
  <si>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</si>
  <si>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</si>
  <si>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</si>
  <si>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</si>
  <si>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</si>
  <si>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</si>
  <si>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</si>
  <si>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</si>
  <si>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</si>
  <si>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</si>
  <si>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</si>
  <si>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</si>
  <si>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</si>
  <si>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</si>
  <si>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</si>
  <si>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</si>
  <si>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</si>
  <si>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</si>
  <si>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</si>
  <si>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</si>
  <si>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</si>
  <si>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</si>
  <si>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</si>
  <si>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</si>
  <si>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</si>
  <si>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</si>
  <si>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</si>
  <si>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</si>
  <si>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</si>
  <si>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</si>
  <si>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</si>
  <si>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</si>
  <si>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</si>
  <si>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</si>
  <si>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</si>
  <si>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</si>
  <si>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</si>
  <si>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</si>
  <si>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</si>
  <si>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</si>
  <si>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</si>
  <si>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</si>
  <si>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</si>
  <si>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</si>
  <si>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</si>
  <si>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</si>
  <si>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</si>
  <si>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</si>
  <si>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</si>
  <si>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</si>
  <si>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</si>
  <si>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</si>
  <si>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</si>
  <si>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</si>
  <si>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</si>
  <si>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</si>
  <si>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</si>
  <si>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</si>
  <si>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</si>
  <si>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</si>
  <si>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</si>
  <si>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</si>
  <si>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</si>
  <si>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</si>
  <si>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</si>
  <si>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</si>
  <si>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</si>
  <si>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</si>
  <si>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</si>
  <si>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</si>
  <si>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</si>
  <si>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</si>
  <si>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</si>
  <si>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</si>
  <si>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</si>
  <si>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</si>
  <si>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</si>
  <si>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</si>
  <si>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</si>
  <si>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</si>
  <si>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</si>
  <si>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</si>
  <si>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</si>
  <si>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</si>
  <si>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</si>
  <si>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</si>
  <si>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</si>
  <si>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</si>
  <si>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</si>
  <si>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</si>
  <si>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</si>
  <si>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</si>
  <si>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</si>
  <si>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</si>
  <si>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</si>
  <si>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</si>
  <si>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</si>
  <si>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</si>
  <si>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</si>
  <si>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</si>
  <si>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</si>
  <si>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</si>
  <si>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</si>
  <si>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</si>
  <si>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</si>
  <si>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</si>
  <si>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</si>
  <si>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</si>
  <si>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</si>
  <si>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</si>
  <si>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</si>
  <si>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</si>
  <si>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</si>
  <si>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</si>
  <si>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</si>
  <si>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</si>
  <si>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</si>
  <si>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</si>
  <si>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</si>
  <si>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</si>
  <si>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</si>
  <si>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</si>
  <si>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</si>
  <si>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</si>
  <si>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</si>
  <si>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</si>
  <si>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</si>
  <si>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</si>
  <si>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</si>
  <si>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</si>
  <si>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</si>
  <si>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</si>
  <si>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</si>
  <si>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</si>
  <si>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</si>
  <si>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</si>
  <si>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</si>
  <si>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</si>
  <si>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</si>
  <si>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</si>
  <si>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</si>
  <si>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</si>
  <si>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</si>
  <si>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</si>
  <si>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</si>
  <si>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</si>
  <si>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</si>
  <si>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</si>
  <si>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</si>
  <si>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</si>
  <si>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</si>
  <si>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</si>
  <si>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</si>
  <si>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</si>
  <si>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</si>
  <si>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</si>
  <si>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</si>
  <si>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</si>
  <si>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</si>
  <si>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</si>
  <si>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</si>
  <si>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</si>
  <si>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</si>
  <si>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</si>
  <si>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</si>
  <si>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</si>
  <si>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</si>
  <si>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</si>
  <si>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</si>
  <si>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</si>
  <si>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</si>
  <si>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</si>
  <si>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</si>
  <si>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</si>
  <si>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</si>
  <si>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</si>
  <si>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</si>
  <si>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</si>
  <si>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</si>
  <si>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</si>
  <si>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</si>
  <si>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</si>
  <si>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</si>
  <si>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</si>
  <si>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</si>
  <si>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</si>
  <si>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</si>
  <si>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</si>
  <si>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</si>
  <si>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</si>
  <si>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</si>
  <si>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</si>
  <si>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</si>
  <si>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</si>
  <si>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</si>
  <si>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</si>
  <si>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</si>
  <si>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</si>
  <si>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</si>
  <si>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</si>
  <si>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</si>
  <si>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</si>
  <si>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</si>
  <si>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</si>
  <si>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</si>
  <si>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</si>
  <si>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</si>
  <si>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</si>
  <si>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</si>
  <si>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</si>
  <si>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</si>
  <si>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</si>
  <si>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</si>
  <si>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</si>
  <si>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</si>
  <si>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</si>
  <si>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</si>
  <si>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</si>
  <si>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</si>
  <si>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</si>
  <si>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</si>
  <si>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</si>
  <si>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</si>
  <si>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</si>
  <si>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</si>
  <si>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</si>
  <si>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</si>
  <si>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</si>
  <si>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</si>
  <si>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</si>
  <si>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</si>
  <si>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</si>
  <si>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</si>
  <si>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</si>
  <si>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</si>
  <si>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</si>
  <si>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</si>
  <si>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</si>
  <si>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</si>
  <si>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</si>
  <si>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</si>
  <si>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</si>
  <si>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</si>
  <si>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</si>
  <si>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</si>
  <si>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</si>
  <si>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</si>
  <si>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</si>
  <si>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</si>
  <si>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</si>
  <si>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</si>
  <si>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</si>
  <si>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</si>
  <si>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</si>
  <si>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</si>
  <si>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</si>
  <si>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</si>
  <si>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</si>
  <si>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</si>
  <si>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</si>
  <si>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</si>
  <si>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</si>
  <si>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</si>
  <si>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</si>
  <si>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</si>
  <si>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</si>
  <si>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</si>
  <si>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</si>
  <si>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</si>
  <si>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</si>
  <si>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</si>
  <si>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</si>
  <si>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</si>
  <si>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</si>
  <si>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</si>
  <si>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</si>
  <si>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</si>
  <si>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</si>
  <si>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</si>
  <si>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</si>
  <si>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</si>
  <si>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</si>
  <si>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</si>
  <si>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</si>
  <si>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</si>
  <si>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</si>
  <si>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</si>
  <si>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</si>
  <si>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</si>
  <si>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</si>
  <si>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</si>
  <si>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</si>
  <si>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</si>
  <si>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</si>
  <si>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</si>
  <si>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</si>
  <si>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</si>
  <si>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</si>
  <si>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</si>
  <si>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</si>
  <si>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</si>
  <si>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</si>
  <si>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</si>
  <si>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</si>
  <si>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</si>
  <si>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</si>
  <si>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</si>
  <si>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</si>
  <si>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</si>
  <si>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</si>
  <si>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</si>
  <si>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</si>
  <si>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</si>
  <si>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</si>
  <si>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</si>
  <si>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</si>
  <si>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</si>
  <si>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</si>
  <si>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</si>
  <si>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</si>
  <si>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</si>
  <si>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</si>
  <si>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</si>
  <si>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</si>
  <si>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</si>
  <si>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</si>
  <si>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</si>
  <si>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</si>
  <si>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</si>
  <si>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</si>
  <si>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</si>
  <si>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</si>
  <si>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</si>
  <si>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</si>
  <si>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</si>
  <si>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</si>
  <si>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</si>
  <si>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</si>
  <si>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</si>
  <si>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</si>
  <si>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</si>
  <si>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</si>
  <si>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</si>
  <si>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</si>
  <si>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</si>
  <si>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</si>
  <si>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</si>
  <si>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</si>
  <si>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</si>
  <si>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</si>
  <si>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</si>
  <si>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</si>
  <si>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</si>
  <si>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</si>
  <si>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</si>
  <si>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</si>
  <si>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</si>
  <si>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</si>
  <si>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</si>
  <si>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</si>
  <si>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</si>
  <si>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</si>
  <si>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</si>
  <si>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</si>
  <si>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</si>
  <si>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</si>
  <si>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</si>
  <si>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</si>
  <si>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</si>
  <si>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</si>
  <si>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</si>
  <si>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</si>
  <si>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</si>
  <si>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</si>
  <si>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</si>
  <si>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</si>
  <si>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</si>
  <si>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</si>
  <si>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</si>
  <si>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</si>
  <si>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</si>
  <si>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</si>
  <si>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</si>
  <si>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</si>
  <si>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</si>
  <si>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</si>
  <si>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</si>
  <si>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</si>
  <si>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</si>
  <si>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</si>
  <si>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</si>
  <si>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</si>
  <si>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</si>
  <si>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</si>
  <si>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</si>
  <si>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</si>
  <si>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</si>
  <si>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</si>
  <si>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</si>
  <si>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</si>
  <si>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</si>
  <si>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</si>
  <si>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</si>
  <si>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</si>
  <si>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</si>
  <si>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</si>
  <si>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</si>
  <si>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</si>
  <si>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</si>
  <si>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</si>
  <si>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</si>
  <si>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</si>
  <si>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</si>
  <si>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</si>
  <si>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</si>
  <si>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</si>
  <si>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</si>
  <si>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</si>
  <si>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</si>
  <si>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</si>
  <si>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</si>
  <si>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</si>
  <si>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</si>
  <si>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</si>
  <si>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</si>
  <si>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</si>
  <si>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</si>
  <si>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</si>
  <si>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</si>
  <si>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</si>
  <si>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</si>
  <si>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</si>
  <si>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</si>
  <si>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</si>
  <si>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</si>
  <si>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</si>
  <si>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</si>
  <si>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</si>
  <si>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</si>
  <si>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</si>
  <si>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</si>
  <si>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</si>
  <si>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</si>
  <si>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</si>
  <si>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</si>
  <si>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</si>
  <si>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</si>
  <si>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</si>
  <si>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</si>
  <si>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</si>
  <si>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</si>
  <si>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</si>
  <si>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</si>
  <si>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</si>
  <si>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</si>
  <si>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</si>
  <si>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</si>
  <si>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</si>
  <si>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</si>
  <si>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</si>
  <si>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</si>
  <si>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</si>
  <si>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</si>
  <si>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</si>
  <si>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</si>
  <si>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</si>
  <si>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</si>
  <si>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</si>
  <si>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</si>
  <si>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</si>
  <si>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</si>
  <si>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</si>
  <si>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</si>
  <si>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</si>
  <si>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</si>
  <si>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</si>
  <si>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</si>
  <si>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</si>
  <si>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</si>
  <si>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</si>
  <si>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</si>
  <si>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</si>
  <si>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</si>
  <si>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</si>
  <si>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</si>
  <si>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</si>
  <si>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</si>
  <si>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</si>
  <si>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</si>
  <si>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</si>
  <si>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</si>
  <si>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</si>
  <si>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</si>
  <si>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</si>
  <si>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</si>
  <si>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</si>
  <si>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</si>
  <si>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</si>
  <si>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</si>
  <si>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</si>
  <si>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</si>
  <si>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</si>
  <si>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</si>
  <si>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</si>
  <si>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</si>
  <si>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</si>
  <si>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</si>
  <si>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</si>
  <si>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</si>
  <si>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</si>
  <si>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</si>
  <si>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</si>
  <si>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</si>
  <si>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</si>
  <si>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</si>
  <si>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</si>
  <si>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</si>
  <si>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</si>
  <si>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</si>
  <si>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</si>
  <si>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</si>
  <si>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</si>
  <si>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</si>
  <si>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</si>
  <si>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</si>
  <si>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</si>
  <si>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</si>
  <si>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</si>
  <si>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</si>
  <si>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</si>
  <si>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</si>
  <si>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</si>
  <si>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</si>
  <si>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</si>
  <si>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</si>
  <si>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</si>
  <si>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</si>
  <si>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</si>
  <si>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</si>
  <si>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</si>
  <si>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</si>
  <si>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</si>
  <si>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</si>
  <si>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</si>
  <si>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</si>
  <si>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</si>
  <si>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</si>
  <si>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</si>
  <si>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</si>
  <si>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</si>
  <si>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</si>
  <si>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</si>
  <si>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</si>
  <si>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</si>
  <si>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</si>
  <si>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</si>
  <si>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</si>
  <si>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</si>
  <si>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</si>
  <si>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</si>
  <si>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</si>
  <si>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</si>
  <si>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</si>
  <si>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</si>
  <si>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</si>
  <si>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</si>
  <si>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</si>
  <si>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</si>
  <si>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</si>
  <si>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</si>
  <si>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</si>
  <si>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</si>
  <si>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</si>
  <si>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</si>
  <si>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</si>
  <si>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</si>
  <si>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</si>
  <si>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</si>
  <si>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</si>
  <si>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</si>
  <si>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</si>
  <si>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</si>
  <si>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</si>
  <si>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</si>
  <si>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</si>
  <si>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</si>
  <si>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</si>
  <si>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</si>
  <si>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</si>
  <si>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</si>
  <si>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</si>
  <si>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</si>
  <si>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</si>
  <si>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</si>
  <si>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</si>
  <si>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</si>
  <si>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</si>
  <si>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</si>
  <si>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</si>
  <si>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</si>
  <si>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</si>
  <si>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</si>
  <si>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</si>
  <si>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</si>
  <si>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</si>
  <si>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</si>
  <si>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</si>
  <si>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</si>
  <si>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</si>
  <si>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</si>
  <si>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</si>
  <si>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</si>
  <si>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</si>
  <si>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</si>
  <si>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</si>
  <si>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</si>
  <si>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</si>
  <si>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</si>
  <si>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</si>
  <si>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</si>
  <si>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</si>
  <si>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</si>
  <si>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</si>
  <si>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</si>
  <si>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</si>
  <si>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</si>
  <si>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</si>
  <si>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</si>
  <si>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</si>
  <si>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</si>
  <si>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</si>
  <si>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</si>
  <si>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</si>
  <si>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</si>
  <si>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</si>
  <si>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</si>
  <si>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</si>
  <si>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</si>
  <si>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</si>
  <si>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</si>
  <si>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</si>
  <si>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</si>
  <si>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</si>
  <si>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</si>
  <si>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</si>
  <si>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</si>
  <si>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</si>
  <si>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</si>
  <si>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</si>
  <si>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</si>
  <si>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</si>
  <si>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</si>
  <si>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</si>
  <si>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</si>
  <si>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</si>
  <si>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</si>
  <si>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</si>
  <si>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</si>
  <si>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</si>
  <si>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</si>
  <si>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</si>
  <si>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</si>
  <si>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</si>
  <si>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</si>
  <si>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</si>
  <si>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</si>
  <si>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</si>
  <si>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</si>
  <si>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</si>
  <si>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</si>
  <si>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</si>
  <si>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</si>
  <si>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</si>
  <si>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</si>
  <si>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</si>
  <si>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</si>
  <si>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</si>
  <si>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</si>
  <si>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</si>
  <si>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</si>
  <si>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</si>
  <si>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</si>
  <si>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</si>
  <si>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</si>
  <si>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</si>
  <si>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</si>
  <si>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</si>
  <si>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</si>
  <si>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</si>
  <si>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</si>
  <si>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</si>
  <si>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</si>
  <si>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</si>
  <si>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</si>
  <si>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</si>
  <si>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</si>
  <si>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</si>
  <si>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</si>
  <si>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</si>
  <si>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</si>
  <si>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</si>
  <si>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</si>
  <si>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</si>
  <si>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</si>
  <si>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</si>
  <si>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</si>
  <si>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</si>
  <si>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</si>
  <si>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</si>
  <si>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</si>
  <si>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</si>
  <si>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</si>
  <si>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</si>
  <si>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</si>
  <si>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</si>
  <si>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</si>
  <si>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</si>
  <si>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</si>
  <si>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</si>
  <si>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</si>
  <si>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</si>
  <si>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</si>
  <si>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</si>
  <si>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</si>
  <si>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</si>
  <si>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</si>
  <si>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</si>
  <si>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</si>
  <si>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</si>
  <si>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</si>
  <si>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</si>
  <si>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</si>
  <si>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</si>
  <si>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</si>
  <si>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</si>
  <si>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</si>
  <si>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</si>
  <si>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</si>
  <si>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</si>
  <si>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</si>
  <si>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</si>
  <si>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</si>
  <si>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</si>
  <si>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</si>
  <si>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</si>
  <si>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</si>
  <si>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</si>
  <si>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</si>
  <si>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</si>
  <si>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</si>
  <si>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</si>
  <si>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</si>
  <si>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</si>
  <si>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</si>
  <si>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</si>
  <si>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</si>
  <si>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</si>
  <si>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</si>
  <si>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</si>
  <si>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</si>
  <si>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</si>
  <si>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</si>
  <si>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</si>
  <si>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</si>
  <si>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</si>
  <si>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</si>
  <si>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</si>
  <si>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</si>
  <si>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</si>
  <si>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</si>
  <si>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</si>
  <si>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</si>
  <si>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</si>
  <si>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</si>
  <si>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</si>
  <si>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</si>
  <si>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</si>
  <si>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</si>
  <si>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</si>
  <si>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</si>
  <si>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</si>
  <si>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</si>
  <si>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</si>
  <si>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</si>
  <si>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</si>
  <si>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</si>
  <si>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</si>
  <si>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</si>
  <si>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</si>
  <si>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</si>
  <si>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</si>
  <si>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</si>
  <si>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</si>
  <si>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</si>
  <si>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</si>
  <si>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</si>
  <si>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</si>
  <si>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</si>
  <si>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</si>
  <si>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</si>
  <si>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</si>
  <si>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</si>
  <si>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</si>
  <si>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</si>
  <si>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</si>
  <si>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</si>
  <si>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</si>
  <si>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</si>
  <si>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</si>
  <si>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</si>
  <si>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</si>
  <si>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</si>
  <si>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</si>
  <si>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</si>
  <si>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</si>
  <si>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</si>
  <si>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</si>
  <si>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</si>
  <si>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</si>
  <si>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</si>
  <si>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</si>
  <si>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</si>
  <si>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</si>
  <si>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</si>
  <si>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</si>
  <si>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</si>
  <si>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</si>
  <si>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</si>
  <si>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</si>
  <si>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</si>
  <si>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</si>
  <si>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</si>
  <si>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</si>
  <si>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</si>
  <si>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</si>
  <si>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</si>
  <si>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</si>
  <si>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</si>
  <si>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</si>
  <si>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</si>
  <si>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</si>
  <si>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</si>
  <si>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</si>
  <si>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</si>
  <si>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</si>
  <si>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</si>
  <si>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</si>
  <si>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</si>
  <si>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</si>
  <si>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</si>
  <si>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</si>
  <si>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</si>
  <si>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</si>
  <si>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</si>
  <si>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</si>
  <si>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</si>
  <si>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</si>
  <si>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</si>
  <si>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</si>
  <si>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</si>
  <si>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</si>
  <si>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</si>
  <si>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</si>
  <si>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</si>
  <si>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</si>
  <si>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</si>
  <si>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</si>
  <si>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</si>
  <si>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</si>
  <si>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</si>
  <si>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</si>
  <si>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</si>
  <si>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</si>
  <si>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</si>
  <si>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</si>
  <si>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</si>
  <si>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</si>
  <si>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</si>
  <si>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</si>
  <si>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</si>
  <si>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</si>
  <si>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</si>
  <si>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</si>
  <si>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</si>
  <si>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</si>
  <si>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</si>
  <si>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</si>
  <si>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</si>
  <si>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</si>
  <si>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</si>
  <si>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</si>
  <si>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</si>
  <si>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</si>
  <si>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</si>
  <si>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</si>
  <si>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</si>
  <si>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</si>
  <si>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</si>
  <si>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</si>
  <si>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</si>
  <si>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</si>
  <si>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</si>
  <si>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</si>
  <si>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</si>
  <si>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</si>
  <si>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</si>
  <si>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</si>
  <si>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</si>
  <si>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</si>
  <si>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</si>
  <si>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</si>
  <si>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</si>
  <si>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</si>
  <si>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</si>
  <si>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</si>
  <si>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</si>
  <si>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</si>
  <si>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</si>
  <si>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</si>
  <si>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</si>
  <si>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</si>
  <si>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</si>
  <si>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</si>
  <si>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</si>
  <si>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</si>
  <si>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</si>
  <si>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</si>
  <si>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</si>
  <si>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</si>
  <si>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</si>
  <si>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</si>
  <si>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</si>
  <si>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</si>
  <si>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</si>
  <si>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</si>
  <si>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</si>
  <si>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</si>
  <si>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</si>
  <si>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</si>
  <si>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</si>
  <si>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</si>
  <si>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</si>
  <si>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</si>
  <si>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</si>
  <si>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</si>
  <si>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</si>
  <si>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</si>
  <si>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</si>
  <si>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</si>
  <si>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</si>
  <si>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</si>
  <si>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</si>
  <si>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</si>
  <si>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</si>
  <si>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</si>
  <si>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</si>
  <si>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</si>
  <si>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</si>
  <si>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</si>
  <si>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</si>
  <si>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</si>
  <si>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</si>
  <si>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</si>
  <si>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</si>
  <si>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</si>
  <si>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</si>
  <si>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</si>
  <si>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</si>
  <si>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</si>
  <si>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</si>
  <si>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</si>
  <si>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</si>
  <si>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</si>
  <si>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</si>
  <si>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</si>
  <si>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</si>
  <si>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</si>
  <si>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</si>
  <si>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</si>
  <si>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</si>
  <si>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</si>
  <si>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</si>
  <si>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</si>
  <si>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</si>
  <si>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</si>
  <si>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</si>
  <si>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</si>
  <si>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</si>
  <si>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</si>
  <si>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</si>
  <si>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</si>
  <si>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</si>
  <si>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</si>
  <si>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</si>
  <si>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</si>
  <si>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</si>
  <si>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</si>
  <si>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</si>
  <si>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</si>
  <si>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</si>
  <si>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</si>
  <si>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</si>
  <si>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</si>
  <si>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</si>
  <si>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</si>
  <si>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</si>
  <si>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</si>
  <si>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</si>
  <si>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</si>
  <si>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</si>
  <si>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</si>
  <si>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</si>
  <si>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</si>
  <si>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</si>
  <si>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</si>
  <si>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</si>
  <si>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</si>
  <si>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</si>
  <si>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</si>
  <si>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</si>
  <si>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</si>
  <si>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</si>
  <si>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</si>
  <si>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</si>
  <si>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</si>
  <si>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</si>
  <si>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</si>
  <si>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</si>
  <si>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</si>
  <si>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</si>
  <si>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</si>
  <si>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</si>
  <si>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</si>
  <si>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</si>
  <si>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</si>
  <si>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</si>
  <si>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</si>
  <si>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</si>
  <si>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</si>
  <si>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</si>
  <si>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</si>
  <si>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</si>
  <si>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</si>
  <si>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</si>
  <si>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</si>
  <si>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</si>
  <si>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</si>
  <si>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</si>
  <si>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</si>
  <si>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</si>
  <si>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</si>
  <si>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</si>
  <si>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</si>
  <si>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</si>
  <si>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</si>
  <si>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</si>
  <si>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</si>
  <si>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</si>
  <si>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</si>
  <si>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</si>
  <si>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</si>
  <si>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</si>
  <si>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</si>
  <si>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</si>
  <si>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</si>
  <si>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</si>
  <si>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</si>
  <si>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</si>
  <si>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</si>
  <si>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</si>
  <si>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</si>
  <si>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</si>
  <si>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</si>
  <si>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</si>
  <si>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</si>
  <si>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</si>
  <si>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</si>
  <si>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</si>
  <si>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</si>
  <si>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</si>
  <si>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</si>
  <si>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</si>
  <si>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</si>
  <si>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</si>
  <si>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</si>
  <si>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</si>
  <si>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</si>
  <si>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</si>
  <si>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</si>
  <si>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</si>
  <si>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</si>
  <si>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</si>
  <si>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</si>
  <si>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</si>
  <si>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</si>
  <si>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</si>
  <si>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</si>
  <si>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</si>
  <si>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</si>
  <si>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</si>
  <si>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</si>
  <si>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</si>
  <si>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</si>
  <si>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</si>
  <si>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</si>
  <si>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</si>
  <si>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</si>
  <si>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</si>
  <si>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</si>
  <si>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</si>
  <si>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</si>
  <si>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</si>
  <si>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</si>
  <si>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</si>
  <si>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</si>
  <si>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</si>
  <si>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</si>
  <si>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</si>
  <si>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</si>
  <si>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</si>
  <si>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</si>
  <si>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</si>
  <si>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</si>
  <si>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</si>
  <si>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</si>
  <si>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</si>
  <si>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</si>
  <si>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</si>
  <si>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</si>
  <si>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</si>
  <si>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</si>
  <si>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</si>
  <si>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</si>
  <si>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</si>
  <si>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</si>
  <si>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</si>
  <si>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</si>
  <si>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</si>
  <si>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</si>
  <si>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</si>
  <si>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</si>
  <si>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</si>
  <si>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</si>
  <si>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</si>
  <si>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</si>
  <si>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</si>
  <si>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</si>
  <si>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</si>
  <si>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</si>
  <si>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</si>
  <si>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</si>
  <si>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</si>
  <si>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</si>
  <si>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</si>
  <si>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</si>
  <si>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</si>
  <si>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</si>
  <si>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</si>
  <si>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</si>
  <si>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</si>
  <si>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</si>
  <si>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</si>
  <si>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</si>
  <si>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</si>
  <si>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</si>
  <si>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</si>
  <si>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</si>
  <si>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</si>
  <si>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</si>
  <si>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</si>
  <si>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</si>
  <si>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</si>
  <si>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</si>
  <si>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</si>
  <si>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</si>
  <si>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</si>
  <si>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</si>
  <si>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</si>
  <si>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</si>
  <si>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</si>
  <si>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</si>
  <si>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</si>
  <si>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</si>
  <si>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</si>
  <si>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</si>
  <si>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</si>
  <si>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</si>
  <si>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</si>
  <si>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</si>
  <si>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</si>
  <si>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</si>
  <si>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</si>
  <si>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</si>
  <si>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</si>
  <si>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</si>
  <si>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</si>
  <si>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</si>
  <si>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</si>
  <si>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</si>
  <si>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</si>
  <si>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</si>
  <si>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</si>
  <si>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</si>
  <si>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</si>
  <si>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</si>
  <si>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</si>
  <si>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</si>
  <si>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</si>
  <si>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</si>
  <si>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</si>
  <si>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</si>
  <si>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</si>
  <si>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</si>
  <si>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</si>
  <si>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</si>
  <si>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</si>
  <si>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</si>
  <si>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</si>
  <si>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</si>
  <si>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</si>
  <si>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</si>
  <si>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</si>
  <si>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</si>
  <si>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</si>
  <si>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</si>
  <si>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</si>
  <si>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</si>
  <si>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</si>
  <si>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</si>
  <si>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</si>
  <si>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</si>
  <si>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</si>
  <si>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</si>
  <si>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</si>
  <si>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</si>
  <si>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</si>
  <si>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</si>
  <si>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</si>
  <si>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</si>
  <si>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</si>
  <si>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</si>
  <si>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</si>
  <si>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</si>
  <si>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</si>
  <si>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</si>
  <si>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</si>
  <si>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</si>
  <si>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</si>
  <si>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</si>
  <si>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</si>
  <si>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</si>
  <si>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</si>
  <si>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</si>
  <si>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</si>
  <si>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</si>
  <si>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</si>
  <si>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</si>
  <si>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</si>
  <si>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</si>
  <si>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</si>
  <si>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</si>
  <si>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</si>
  <si>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</si>
  <si>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</si>
  <si>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</si>
  <si>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</si>
  <si>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</si>
  <si>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</si>
  <si>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</si>
  <si>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</si>
  <si>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</si>
  <si>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</si>
  <si>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</si>
  <si>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</si>
  <si>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</si>
  <si>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</si>
  <si>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</si>
  <si>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</si>
  <si>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</si>
  <si>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</si>
  <si>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</si>
  <si>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</si>
  <si>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</si>
  <si>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</si>
  <si>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</si>
  <si>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</si>
  <si>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</si>
  <si>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</si>
  <si>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</si>
  <si>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</si>
  <si>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</si>
  <si>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</si>
  <si>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</si>
  <si>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</si>
  <si>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</si>
  <si>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</si>
  <si>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</si>
  <si>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</si>
  <si>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</si>
  <si>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</si>
  <si>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</si>
  <si>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</si>
  <si>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</si>
  <si>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</si>
  <si>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</si>
  <si>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</si>
  <si>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</si>
  <si>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</si>
  <si>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</si>
  <si>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</si>
  <si>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</si>
  <si>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</si>
  <si>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</si>
  <si>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</si>
  <si>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</si>
  <si>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</si>
  <si>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</si>
  <si>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</si>
  <si>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</si>
  <si>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</si>
  <si>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</si>
  <si>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</si>
  <si>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</si>
  <si>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</si>
  <si>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</si>
  <si>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</si>
  <si>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</si>
  <si>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</si>
  <si>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</si>
  <si>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</si>
  <si>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</si>
  <si>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</si>
  <si>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</si>
  <si>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</si>
  <si>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</si>
  <si>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</si>
  <si>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</si>
  <si>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</si>
  <si>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</si>
  <si>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</si>
  <si>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</si>
  <si>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</si>
  <si>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</si>
  <si>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</si>
  <si>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</si>
  <si>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</si>
  <si>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</si>
  <si>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</si>
  <si>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</si>
  <si>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</si>
  <si>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</si>
  <si>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</si>
  <si>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</si>
  <si>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</si>
  <si>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</si>
  <si>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</si>
  <si>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</si>
  <si>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</si>
  <si>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</si>
  <si>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</si>
  <si>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</si>
  <si>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</si>
  <si>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</si>
  <si>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</si>
  <si>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</si>
  <si>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</si>
  <si>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</si>
  <si>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</si>
  <si>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</si>
  <si>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</si>
  <si>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</si>
  <si>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</si>
  <si>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</si>
  <si>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</si>
  <si>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</si>
  <si>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</si>
  <si>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</si>
  <si>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</si>
  <si>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</si>
  <si>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</si>
  <si>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</si>
  <si>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</si>
  <si>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</si>
  <si>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</si>
  <si>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</si>
  <si>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</si>
  <si>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</si>
  <si>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</si>
  <si>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</si>
  <si>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</si>
  <si>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</si>
  <si>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</si>
  <si>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</si>
  <si>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</si>
  <si>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</si>
  <si>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</si>
  <si>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</si>
  <si>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</si>
  <si>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</si>
  <si>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</si>
  <si>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</si>
  <si>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</si>
  <si>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</si>
  <si>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</si>
  <si>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</si>
  <si>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</si>
  <si>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</si>
  <si>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</si>
  <si>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</si>
  <si>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</si>
  <si>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</si>
  <si>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</si>
  <si>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</si>
  <si>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</si>
  <si>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</si>
  <si>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</si>
  <si>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</si>
  <si>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</si>
  <si>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</si>
  <si>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</si>
  <si>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</si>
  <si>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</si>
  <si>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</si>
  <si>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</si>
  <si>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</si>
  <si>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</si>
  <si>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</si>
  <si>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</si>
  <si>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</si>
  <si>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</si>
  <si>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</si>
  <si>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</si>
  <si>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</si>
  <si>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</si>
  <si>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</si>
  <si>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</si>
  <si>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</si>
  <si>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</si>
  <si>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</si>
  <si>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</si>
  <si>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</si>
  <si>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</si>
  <si>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</si>
  <si>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</si>
  <si>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</si>
  <si>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</si>
  <si>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</si>
  <si>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</si>
  <si>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</si>
  <si>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</si>
  <si>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</si>
  <si>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</si>
  <si>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</si>
  <si>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</si>
  <si>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</si>
  <si>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</si>
  <si>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</si>
  <si>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</si>
  <si>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</si>
  <si>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</si>
  <si>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</si>
  <si>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</si>
  <si>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</si>
  <si>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</si>
  <si>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</si>
  <si>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</si>
  <si>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</si>
  <si>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</si>
  <si>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</si>
  <si>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</si>
  <si>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</si>
  <si>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</si>
  <si>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</si>
  <si>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</si>
  <si>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</si>
  <si>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</si>
  <si>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</si>
  <si>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</si>
  <si>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</si>
  <si>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</si>
  <si>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</si>
  <si>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</si>
  <si>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</si>
  <si>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</si>
  <si>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</si>
  <si>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</si>
  <si>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</si>
  <si>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</si>
  <si>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</si>
  <si>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</si>
  <si>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</si>
  <si>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</si>
  <si>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</si>
  <si>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</si>
  <si>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</si>
  <si>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</si>
  <si>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</si>
  <si>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</si>
  <si>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</si>
  <si>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</si>
  <si>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</si>
  <si>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</si>
  <si>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</si>
  <si>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</si>
  <si>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</si>
  <si>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</si>
  <si>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</si>
  <si>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</si>
  <si>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</si>
  <si>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</si>
  <si>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</si>
  <si>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</si>
  <si>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</si>
  <si>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</si>
  <si>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</si>
  <si>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</si>
  <si>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</si>
  <si>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</si>
  <si>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</si>
  <si>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</si>
  <si>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</si>
  <si>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</si>
  <si>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</si>
  <si>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</si>
  <si>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</si>
  <si>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</si>
  <si>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</si>
  <si>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</si>
  <si>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</si>
  <si>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</si>
  <si>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</si>
  <si>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</si>
  <si>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</si>
  <si>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</si>
  <si>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</si>
  <si>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</si>
  <si>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</si>
  <si>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</si>
  <si>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</si>
  <si>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</si>
  <si>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</si>
  <si>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</si>
  <si>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</si>
  <si>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</si>
  <si>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</si>
  <si>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</si>
  <si>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</si>
  <si>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</si>
  <si>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</si>
  <si>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</si>
  <si>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</si>
  <si>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</si>
  <si>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</si>
  <si>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</si>
  <si>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</si>
  <si>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</si>
  <si>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</si>
  <si>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</si>
  <si>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</si>
  <si>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</si>
  <si>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</si>
  <si>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</si>
  <si>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</si>
  <si>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</si>
  <si>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</si>
  <si>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</si>
  <si>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</si>
  <si>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</si>
  <si>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</si>
  <si>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</si>
  <si>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</si>
  <si>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</si>
  <si>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</si>
  <si>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</si>
  <si>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</si>
  <si>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</si>
  <si>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</si>
  <si>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</si>
  <si>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</si>
  <si>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</si>
  <si>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</si>
  <si>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</si>
  <si>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</si>
  <si>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</si>
  <si>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</si>
  <si>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</si>
  <si>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</si>
  <si>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</si>
  <si>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</si>
  <si>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</si>
  <si>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</si>
  <si>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</si>
  <si>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</si>
  <si>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</si>
  <si>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</si>
  <si>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</si>
  <si>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</si>
  <si>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</si>
  <si>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</si>
  <si>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</si>
  <si>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</si>
  <si>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</si>
  <si>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</si>
  <si>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</si>
  <si>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</si>
  <si>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</si>
  <si>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</si>
  <si>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</si>
  <si>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</si>
  <si>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</si>
  <si>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</si>
  <si>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</si>
  <si>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</si>
  <si>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</si>
  <si>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</si>
  <si>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</si>
  <si>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</si>
  <si>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</si>
  <si>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</si>
  <si>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</si>
  <si>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</si>
  <si>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</si>
  <si>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</si>
  <si>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</si>
  <si>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</si>
  <si>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</si>
  <si>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</si>
  <si>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</si>
  <si>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</si>
  <si>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</si>
  <si>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</si>
  <si>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</si>
  <si>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</si>
  <si>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</si>
  <si>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</si>
  <si>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</si>
  <si>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</si>
  <si>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</si>
  <si>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</si>
  <si>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</si>
  <si>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</si>
  <si>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</si>
  <si>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</si>
  <si>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</si>
  <si>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</si>
  <si>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</si>
  <si>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</si>
  <si>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</si>
  <si>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</si>
  <si>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</si>
  <si>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</si>
  <si>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</si>
  <si>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</si>
  <si>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</si>
  <si>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</si>
  <si>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</si>
  <si>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</si>
  <si>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</si>
  <si>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</si>
  <si>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</si>
  <si>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</si>
  <si>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</si>
  <si>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</si>
  <si>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</si>
  <si>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</si>
  <si>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</si>
  <si>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</si>
  <si>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</si>
  <si>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</si>
  <si>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</si>
  <si>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</si>
  <si>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</si>
  <si>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</si>
  <si>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</si>
  <si>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</si>
  <si>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</si>
  <si>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</si>
  <si>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</si>
  <si>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</si>
  <si>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</si>
  <si>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</si>
  <si>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</si>
  <si>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</si>
  <si>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</si>
  <si>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</si>
  <si>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</si>
  <si>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</si>
  <si>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</si>
  <si>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</si>
  <si>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</si>
  <si>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</si>
  <si>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</si>
  <si>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</si>
  <si>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</si>
  <si>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</si>
  <si>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</si>
  <si>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</si>
  <si>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</si>
  <si>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</si>
  <si>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</si>
  <si>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</si>
  <si>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</si>
  <si>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</si>
  <si>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</si>
  <si>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</si>
  <si>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</si>
  <si>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</si>
  <si>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</si>
  <si>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</si>
  <si>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</si>
  <si>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</si>
  <si>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</si>
  <si>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</si>
  <si>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</si>
  <si>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</si>
  <si>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</si>
  <si>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</si>
  <si>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</si>
  <si>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</si>
  <si>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</si>
  <si>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</si>
  <si>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</si>
  <si>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</si>
  <si>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</si>
  <si>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</si>
  <si>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</si>
  <si>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</si>
  <si>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</si>
  <si>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</si>
  <si>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</si>
  <si>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</si>
  <si>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</si>
  <si>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</si>
  <si>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</si>
  <si>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</si>
  <si>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</si>
  <si>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</si>
  <si>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</si>
  <si>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</si>
  <si>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</si>
  <si>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</si>
  <si>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</si>
  <si>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</si>
  <si>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</si>
  <si>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</si>
  <si>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</si>
  <si>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</si>
  <si>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</si>
  <si>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</si>
  <si>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</si>
  <si>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</si>
  <si>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</si>
  <si>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</si>
  <si>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</si>
  <si>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</si>
  <si>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</si>
  <si>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</si>
  <si>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</si>
  <si>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</si>
  <si>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</si>
  <si>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</si>
  <si>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</si>
  <si>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</si>
  <si>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</si>
  <si>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</si>
  <si>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</si>
  <si>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</si>
  <si>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</si>
  <si>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</si>
  <si>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</si>
  <si>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</si>
  <si>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</si>
  <si>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</si>
  <si>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</si>
  <si>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</si>
  <si>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</si>
  <si>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</si>
  <si>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</si>
  <si>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</si>
  <si>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</si>
  <si>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</si>
  <si>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</si>
  <si>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</si>
  <si>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</si>
  <si>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</si>
  <si>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</si>
  <si>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</si>
  <si>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</si>
  <si>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</si>
  <si>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</si>
  <si>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</si>
  <si>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</si>
  <si>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</si>
  <si>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</si>
  <si>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</si>
  <si>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</si>
  <si>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</si>
  <si>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</si>
  <si>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</si>
  <si>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</si>
  <si>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</si>
  <si>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</si>
  <si>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</si>
  <si>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</si>
  <si>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</si>
  <si>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</si>
  <si>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</si>
  <si>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</si>
  <si>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</si>
  <si>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</si>
  <si>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</si>
  <si>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</si>
  <si>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</si>
  <si>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</si>
  <si>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</si>
  <si>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</si>
  <si>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</si>
  <si>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</si>
  <si>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</si>
  <si>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</si>
  <si>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</si>
  <si>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</si>
  <si>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</si>
  <si>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</si>
  <si>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</si>
  <si>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</si>
  <si>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</si>
  <si>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</si>
  <si>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</si>
  <si>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</si>
  <si>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</si>
  <si>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</si>
  <si>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</si>
  <si>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</si>
  <si>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</si>
  <si>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</si>
  <si>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</si>
  <si>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</si>
  <si>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</si>
  <si>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</si>
  <si>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</si>
  <si>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</si>
  <si>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</si>
  <si>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</si>
  <si>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</si>
  <si>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</si>
  <si>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</si>
  <si>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</si>
  <si>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</si>
  <si>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</si>
  <si>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</si>
  <si>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</si>
  <si>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</si>
  <si>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</si>
  <si>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</si>
  <si>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</si>
  <si>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</si>
  <si>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</si>
  <si>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</si>
  <si>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</si>
  <si>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</si>
  <si>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</si>
  <si>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</si>
  <si>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</si>
  <si>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</si>
  <si>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</si>
  <si>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</si>
  <si>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</si>
  <si>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</si>
  <si>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</si>
  <si>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</si>
  <si>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</si>
  <si>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</si>
  <si>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</si>
  <si>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</si>
  <si>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</si>
  <si>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</si>
  <si>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</si>
  <si>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</si>
  <si>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</si>
  <si>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</si>
  <si>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</si>
  <si>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</si>
  <si>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</si>
  <si>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</si>
  <si>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</si>
  <si>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</si>
  <si>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</si>
  <si>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</si>
  <si>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</si>
  <si>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</si>
  <si>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</si>
  <si>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</si>
  <si>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</si>
  <si>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</si>
  <si>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</si>
  <si>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</si>
  <si>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</si>
  <si>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</si>
  <si>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</si>
  <si>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</si>
  <si>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</si>
  <si>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</si>
  <si>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</si>
  <si>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</si>
  <si>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</si>
  <si>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</si>
  <si>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</si>
  <si>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</si>
  <si>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</si>
  <si>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</si>
  <si>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</si>
  <si>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</si>
  <si>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</si>
  <si>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</si>
  <si>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</si>
  <si>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</si>
  <si>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</si>
  <si>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</si>
  <si>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</si>
  <si>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</si>
  <si>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</si>
  <si>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</si>
  <si>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</si>
  <si>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</si>
  <si>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</si>
  <si>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</si>
  <si>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</si>
  <si>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</si>
  <si>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</si>
  <si>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</si>
  <si>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</si>
  <si>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</si>
  <si>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</si>
  <si>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</si>
  <si>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</si>
  <si>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</si>
  <si>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</si>
  <si>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</si>
  <si>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</si>
  <si>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</si>
  <si>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</si>
  <si>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</si>
  <si>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</si>
  <si>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</si>
  <si>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</si>
  <si>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</si>
  <si>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</si>
  <si>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</si>
  <si>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</si>
  <si>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</si>
  <si>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</si>
  <si>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</si>
  <si>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</si>
  <si>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</si>
  <si>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</si>
  <si>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</si>
  <si>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</si>
  <si>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</si>
  <si>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</si>
  <si>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</si>
  <si>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</si>
  <si>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</si>
  <si>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</si>
  <si>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</si>
  <si>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</si>
  <si>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</si>
  <si>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</si>
  <si>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</si>
  <si>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</si>
  <si>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</si>
  <si>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</si>
  <si>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</si>
  <si>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</si>
  <si>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</si>
  <si>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</si>
  <si>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</si>
  <si>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</si>
  <si>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</si>
  <si>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</si>
  <si>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</si>
  <si>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</si>
  <si>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</si>
  <si>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</si>
  <si>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</si>
  <si>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</si>
  <si>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</si>
  <si>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</si>
  <si>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</si>
  <si>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</si>
  <si>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</si>
  <si>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</si>
  <si>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</si>
  <si>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</si>
  <si>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</si>
  <si>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</si>
  <si>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</si>
  <si>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</si>
  <si>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</si>
  <si>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</si>
  <si>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</si>
  <si>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</si>
  <si>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</si>
  <si>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</si>
  <si>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</si>
  <si>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</si>
  <si>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</si>
  <si>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</si>
  <si>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</si>
  <si>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</si>
  <si>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</si>
  <si>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</si>
  <si>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</si>
  <si>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</si>
  <si>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</si>
  <si>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</si>
  <si>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</si>
  <si>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</si>
  <si>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</si>
  <si>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</si>
  <si>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</si>
  <si>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</si>
  <si>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</si>
  <si>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</si>
  <si>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</si>
  <si>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</si>
  <si>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</si>
  <si>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</si>
  <si>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</si>
  <si>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</si>
  <si>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</si>
  <si>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</si>
  <si>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</si>
  <si>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</si>
  <si>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</si>
  <si>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</si>
  <si>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</si>
  <si>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</si>
  <si>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</si>
  <si>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</si>
  <si>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</si>
  <si>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</si>
  <si>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</si>
  <si>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</si>
  <si>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</si>
  <si>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</si>
  <si>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</si>
  <si>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</si>
  <si>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</si>
  <si>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</si>
  <si>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</si>
  <si>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</si>
  <si>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</si>
  <si>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</si>
  <si>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</si>
  <si>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</si>
  <si>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</si>
  <si>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</si>
  <si>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</si>
  <si>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</si>
  <si>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</si>
  <si>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</si>
  <si>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</si>
  <si>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</si>
  <si>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</si>
  <si>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</si>
  <si>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</si>
  <si>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</si>
  <si>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</si>
  <si>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</si>
  <si>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</si>
  <si>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</si>
  <si>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</si>
  <si>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</si>
  <si>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</si>
  <si>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</si>
  <si>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</si>
  <si>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</si>
  <si>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</si>
  <si>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</si>
  <si>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</si>
  <si>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</si>
  <si>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</si>
  <si>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</si>
  <si>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</si>
  <si>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</si>
  <si>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</si>
  <si>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</si>
  <si>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</si>
  <si>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</si>
  <si>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</si>
  <si>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</si>
  <si>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</si>
  <si>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</si>
  <si>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</si>
  <si>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</si>
  <si>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</si>
  <si>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</si>
  <si>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</si>
  <si>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</si>
  <si>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</si>
  <si>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</si>
  <si>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</si>
  <si>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</si>
  <si>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</si>
  <si>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</si>
  <si>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</si>
  <si>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</si>
  <si>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</si>
  <si>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</si>
  <si>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</si>
  <si>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</si>
  <si>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</si>
  <si>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</si>
  <si>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</si>
  <si>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</si>
  <si>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</si>
  <si>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</si>
  <si>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</si>
  <si>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</si>
  <si>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</si>
  <si>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</si>
  <si>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</si>
  <si>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</si>
  <si>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</si>
  <si>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</si>
  <si>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</si>
  <si>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</si>
  <si>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</si>
  <si>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</si>
  <si>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</si>
  <si>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</si>
  <si>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</si>
  <si>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</si>
  <si>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</si>
  <si>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</si>
  <si>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</si>
  <si>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</si>
  <si>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</si>
  <si>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</si>
  <si>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</si>
  <si>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</si>
  <si>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</si>
  <si>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</si>
  <si>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</si>
  <si>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</si>
  <si>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</si>
  <si>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</si>
  <si>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</si>
  <si>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</si>
  <si>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</si>
  <si>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</si>
  <si>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</si>
  <si>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</si>
  <si>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</si>
  <si>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</si>
  <si>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</si>
  <si>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</si>
  <si>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</si>
  <si>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</si>
  <si>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</si>
  <si>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</si>
  <si>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</si>
  <si>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</si>
  <si>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</si>
  <si>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</si>
  <si>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</si>
  <si>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</si>
  <si>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</si>
  <si>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</si>
  <si>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</si>
  <si>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</si>
  <si>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</si>
  <si>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</si>
  <si>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</si>
  <si>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</si>
  <si>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</si>
  <si>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</si>
  <si>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</si>
  <si>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</si>
  <si>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</si>
  <si>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</si>
  <si>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</si>
  <si>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</si>
  <si>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</si>
  <si>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</si>
  <si>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</si>
  <si>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</si>
  <si>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</si>
  <si>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</si>
  <si>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</si>
  <si>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</si>
  <si>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</si>
  <si>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</si>
  <si>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</si>
  <si>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</si>
  <si>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</si>
  <si>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</si>
  <si>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</si>
  <si>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</si>
  <si>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</si>
  <si>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</si>
  <si>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</si>
  <si>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</si>
  <si>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</si>
  <si>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</si>
  <si>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</si>
  <si>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</si>
  <si>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</si>
  <si>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</si>
  <si>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</si>
  <si>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</si>
  <si>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</si>
  <si>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</si>
  <si>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</si>
  <si>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</si>
  <si>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</si>
  <si>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</si>
  <si>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</si>
  <si>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</si>
  <si>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</si>
  <si>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</si>
  <si>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</si>
  <si>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</si>
  <si>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</si>
  <si>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</si>
  <si>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</si>
  <si>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</si>
  <si>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</si>
  <si>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</si>
  <si>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</si>
  <si>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</si>
  <si>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</si>
  <si>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</si>
  <si>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</si>
  <si>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</si>
  <si>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</si>
  <si>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</si>
  <si>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</si>
  <si>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</si>
  <si>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</si>
  <si>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</si>
  <si>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</si>
  <si>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</si>
  <si>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</si>
  <si>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</si>
  <si>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</si>
  <si>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</si>
  <si>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</si>
  <si>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</si>
  <si>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</si>
  <si>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</si>
  <si>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</si>
  <si>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</si>
  <si>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</si>
  <si>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</si>
  <si>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</si>
  <si>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</si>
  <si>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</si>
  <si>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</si>
  <si>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</si>
  <si>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</si>
  <si>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</si>
  <si>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</si>
  <si>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</si>
  <si>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</si>
  <si>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</si>
  <si>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</si>
  <si>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</si>
  <si>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</si>
  <si>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</si>
  <si>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</si>
  <si>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</si>
  <si>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</si>
  <si>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</si>
  <si>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</si>
  <si>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</si>
  <si>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</si>
  <si>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</si>
  <si>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</si>
  <si>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</si>
  <si>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</si>
  <si>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</si>
  <si>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</si>
  <si>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</si>
  <si>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</si>
  <si>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</si>
  <si>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</si>
  <si>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</si>
  <si>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</si>
  <si>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</si>
  <si>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</si>
  <si>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</si>
  <si>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</si>
  <si>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</si>
  <si>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</si>
  <si>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</si>
  <si>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</si>
  <si>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</si>
  <si>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</si>
  <si>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</si>
  <si>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</si>
  <si>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</si>
  <si>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</si>
  <si>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</si>
  <si>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</si>
  <si>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</si>
  <si>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</si>
  <si>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</si>
  <si>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</si>
  <si>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</si>
  <si>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</si>
  <si>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</si>
  <si>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</si>
  <si>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</si>
  <si>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</si>
  <si>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</si>
  <si>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</si>
  <si>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</si>
  <si>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</si>
  <si>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</si>
  <si>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</si>
  <si>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</si>
  <si>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</si>
  <si>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</si>
  <si>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</si>
  <si>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</si>
  <si>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</si>
  <si>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</si>
  <si>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</si>
  <si>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</si>
  <si>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</si>
  <si>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</si>
  <si>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</si>
  <si>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</si>
  <si>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</si>
  <si>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</si>
  <si>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</si>
  <si>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</si>
  <si>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</si>
  <si>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</si>
  <si>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</si>
  <si>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</si>
  <si>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</si>
  <si>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</si>
  <si>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</si>
  <si>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</si>
  <si>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</si>
  <si>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</si>
  <si>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</si>
  <si>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</si>
  <si>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</si>
  <si>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</si>
  <si>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</si>
  <si>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</si>
  <si>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</si>
  <si>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</si>
  <si>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</si>
  <si>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</si>
  <si>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</si>
  <si>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</si>
  <si>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</si>
  <si>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</si>
  <si>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</si>
  <si>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</si>
  <si>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</si>
  <si>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</si>
  <si>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</si>
  <si>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</si>
  <si>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</si>
  <si>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</si>
  <si>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</si>
  <si>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</si>
  <si>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</si>
  <si>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</si>
  <si>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</si>
  <si>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</si>
  <si>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</si>
  <si>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</si>
  <si>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</si>
  <si>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</si>
  <si>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</si>
  <si>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</si>
  <si>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</si>
  <si>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</si>
  <si>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</si>
  <si>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</si>
  <si>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</si>
  <si>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</si>
  <si>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</si>
  <si>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</si>
  <si>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</si>
  <si>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</si>
  <si>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</si>
  <si>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</si>
  <si>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</si>
  <si>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</si>
  <si>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</si>
  <si>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</si>
  <si>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</si>
  <si>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</si>
  <si>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</si>
  <si>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</si>
  <si>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</si>
  <si>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</si>
  <si>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</si>
  <si>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</si>
  <si>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</si>
  <si>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</si>
  <si>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</si>
  <si>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</si>
  <si>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</si>
  <si>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</si>
  <si>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</si>
  <si>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</si>
  <si>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</si>
  <si>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</si>
  <si>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</si>
  <si>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</si>
  <si>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</si>
  <si>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</si>
  <si>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</si>
  <si>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</si>
  <si>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</si>
  <si>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</si>
  <si>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</si>
  <si>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</si>
  <si>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</si>
  <si>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</si>
  <si>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</si>
  <si>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</si>
  <si>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</si>
  <si>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</si>
  <si>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</si>
  <si>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</si>
  <si>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</si>
  <si>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</si>
  <si>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</si>
  <si>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</si>
  <si>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</si>
  <si>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</si>
  <si>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</si>
  <si>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</si>
  <si>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</si>
  <si>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</si>
  <si>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</si>
  <si>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</si>
  <si>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</si>
  <si>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</si>
  <si>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</si>
  <si>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</si>
  <si>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</si>
  <si>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</si>
  <si>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</si>
  <si>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</si>
  <si>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</si>
  <si>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</si>
  <si>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</si>
  <si>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</si>
  <si>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</si>
  <si>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</si>
  <si>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</si>
  <si>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</si>
  <si>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</si>
  <si>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</si>
  <si>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</si>
  <si>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</si>
  <si>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</si>
  <si>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</si>
  <si>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</si>
  <si>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</si>
  <si>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</si>
  <si>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</si>
  <si>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</si>
  <si>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</si>
  <si>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</si>
  <si>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</si>
  <si>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</si>
  <si>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</si>
  <si>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</si>
  <si>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</si>
  <si>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</si>
  <si>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</si>
  <si>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</si>
  <si>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</si>
  <si>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</si>
  <si>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</si>
  <si>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</si>
  <si>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</si>
  <si>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</si>
  <si>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</si>
  <si>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</si>
  <si>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</si>
  <si>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</si>
  <si>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</si>
  <si>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</si>
  <si>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</si>
  <si>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</si>
  <si>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</si>
  <si>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</si>
  <si>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</si>
  <si>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</si>
  <si>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</si>
  <si>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</si>
  <si>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</si>
  <si>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</si>
  <si>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</si>
  <si>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</si>
  <si>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</si>
  <si>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</si>
  <si>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</si>
  <si>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</si>
  <si>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</si>
  <si>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</si>
  <si>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</si>
  <si>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</si>
  <si>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</si>
  <si>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</si>
  <si>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</si>
  <si>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</si>
  <si>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</si>
  <si>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</si>
  <si>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</si>
  <si>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</si>
  <si>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</si>
  <si>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</si>
  <si>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</si>
  <si>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</si>
  <si>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</si>
  <si>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</si>
  <si>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</si>
  <si>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</si>
  <si>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</si>
  <si>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</si>
  <si>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</si>
  <si>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</si>
  <si>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</si>
  <si>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</si>
  <si>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</si>
  <si>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</si>
  <si>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</si>
  <si>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</si>
  <si>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</si>
  <si>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</si>
  <si>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</si>
  <si>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</si>
  <si>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</si>
  <si>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</si>
  <si>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</si>
  <si>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</si>
  <si>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</si>
  <si>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</si>
  <si>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</si>
  <si>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</si>
  <si>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</si>
  <si>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</si>
  <si>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</si>
  <si>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</si>
  <si>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</si>
  <si>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</si>
  <si>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</si>
  <si>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</si>
  <si>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</si>
  <si>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</si>
  <si>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</si>
  <si>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</si>
  <si>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</si>
  <si>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</si>
  <si>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</si>
  <si>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</si>
  <si>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</si>
  <si>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</si>
  <si>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</si>
  <si>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</si>
  <si>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</si>
  <si>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</si>
  <si>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</si>
  <si>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</si>
  <si>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</si>
  <si>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</si>
  <si>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</si>
  <si>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</si>
  <si>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</si>
  <si>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</si>
  <si>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</si>
  <si>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</si>
  <si>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</si>
  <si>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</si>
  <si>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</si>
  <si>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</si>
  <si>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</si>
  <si>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</si>
  <si>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</si>
  <si>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</si>
  <si>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</si>
  <si>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</si>
  <si>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</si>
  <si>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</si>
  <si>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</si>
  <si>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</si>
  <si>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</si>
  <si>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</si>
  <si>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</si>
  <si>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</si>
  <si>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</si>
  <si>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</si>
  <si>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</si>
  <si>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</si>
  <si>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</si>
  <si>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</si>
  <si>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</si>
  <si>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</si>
  <si>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</si>
  <si>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</si>
  <si>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</si>
  <si>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</si>
  <si>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</si>
  <si>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</si>
  <si>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</si>
  <si>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</si>
  <si>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</si>
  <si>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</si>
  <si>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</si>
  <si>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</si>
  <si>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</si>
  <si>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</si>
  <si>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</si>
  <si>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</si>
  <si>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</si>
  <si>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</si>
  <si>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</si>
  <si>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</si>
  <si>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</si>
  <si>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</si>
  <si>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</si>
  <si>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</si>
  <si>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</si>
  <si>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</si>
  <si>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</si>
  <si>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</si>
  <si>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</si>
  <si>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</si>
  <si>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</si>
  <si>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</si>
  <si>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</si>
  <si>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</si>
  <si>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</si>
  <si>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</si>
  <si>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</si>
  <si>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</si>
  <si>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</si>
  <si>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</si>
  <si>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</si>
  <si>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</si>
  <si>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</si>
  <si>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</si>
  <si>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</si>
  <si>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</si>
  <si>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</si>
  <si>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</si>
  <si>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</si>
  <si>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</si>
  <si>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</si>
  <si>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</si>
  <si>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</si>
  <si>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</si>
  <si>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</si>
  <si>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</si>
  <si>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</si>
  <si>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</si>
  <si>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</si>
  <si>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</si>
  <si>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</si>
  <si>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</si>
  <si>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</si>
  <si>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</si>
  <si>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</si>
  <si>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</si>
  <si>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</si>
  <si>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</si>
  <si>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</si>
  <si>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</si>
  <si>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</si>
  <si>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</si>
  <si>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</si>
  <si>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</si>
  <si>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</si>
  <si>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</si>
  <si>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</si>
  <si>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</si>
  <si>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</si>
  <si>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</si>
  <si>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</si>
  <si>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</si>
  <si>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</si>
  <si>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</si>
  <si>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</si>
  <si>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</si>
  <si>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</si>
  <si>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</si>
  <si>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</si>
  <si>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</si>
  <si>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</si>
  <si>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</si>
  <si>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</si>
  <si>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</si>
  <si>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</si>
  <si>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</si>
  <si>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</si>
  <si>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</si>
  <si>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</si>
  <si>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</si>
  <si>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</si>
  <si>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</si>
  <si>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</si>
  <si>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</si>
  <si>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</si>
  <si>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</si>
  <si>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</si>
  <si>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</si>
  <si>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</si>
  <si>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</si>
  <si>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</si>
  <si>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</si>
  <si>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</si>
  <si>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</si>
  <si>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</si>
  <si>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</si>
  <si>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</si>
  <si>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</si>
  <si>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</si>
  <si>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</si>
  <si>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</si>
  <si>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</si>
  <si>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</si>
  <si>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</si>
  <si>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</si>
  <si>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</si>
  <si>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</si>
  <si>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</si>
  <si>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</si>
  <si>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</si>
  <si>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</si>
  <si>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</si>
  <si>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</si>
  <si>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</si>
  <si>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</si>
  <si>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</si>
  <si>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</si>
  <si>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</si>
  <si>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</si>
  <si>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</si>
  <si>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</si>
  <si>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</si>
  <si>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</si>
  <si>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</si>
  <si>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</si>
  <si>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</si>
  <si>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</si>
  <si>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</si>
  <si>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</si>
  <si>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</si>
  <si>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</si>
  <si>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</si>
  <si>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</si>
  <si>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</si>
  <si>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</si>
  <si>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</si>
  <si>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</si>
  <si>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</si>
  <si>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</si>
  <si>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</si>
  <si>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</si>
  <si>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</si>
  <si>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</si>
  <si>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</si>
  <si>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</si>
  <si>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</si>
  <si>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</si>
  <si>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</si>
  <si>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</si>
  <si>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</si>
  <si>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</si>
  <si>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</si>
  <si>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</si>
  <si>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</si>
  <si>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</si>
  <si>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</si>
  <si>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</si>
  <si>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</si>
  <si>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</si>
  <si>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</si>
  <si>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</si>
  <si>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</si>
  <si>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</si>
  <si>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</si>
  <si>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</si>
  <si>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</si>
  <si>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</si>
  <si>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</si>
  <si>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</si>
  <si>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</si>
  <si>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</si>
  <si>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</si>
  <si>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</si>
  <si>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</si>
  <si>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</si>
  <si>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</si>
  <si>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</si>
  <si>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</si>
  <si>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</si>
  <si>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</si>
  <si>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</si>
  <si>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</si>
  <si>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</si>
  <si>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</si>
  <si>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</si>
  <si>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</si>
  <si>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</si>
  <si>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</si>
  <si>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</si>
  <si>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</si>
  <si>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</si>
  <si>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</si>
  <si>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</si>
  <si>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</si>
  <si>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</si>
  <si>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</si>
  <si>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</si>
  <si>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</si>
  <si>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</si>
  <si>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</si>
  <si>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</si>
  <si>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</si>
  <si>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</si>
  <si>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</si>
  <si>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</si>
  <si>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</si>
  <si>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</si>
  <si>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</si>
  <si>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</si>
  <si>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</si>
  <si>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</si>
  <si>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</si>
  <si>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</si>
  <si>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</si>
  <si>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</si>
  <si>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</si>
  <si>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</si>
  <si>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</si>
  <si>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</si>
  <si>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</si>
  <si>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</si>
  <si>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</si>
  <si>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</si>
  <si>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</si>
  <si>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</si>
  <si>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</si>
  <si>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</si>
  <si>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</si>
  <si>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</si>
  <si>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</si>
  <si>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</si>
  <si>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</si>
  <si>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</si>
  <si>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</si>
  <si>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</si>
  <si>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</si>
  <si>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</si>
  <si>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</si>
  <si>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</si>
  <si>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</si>
  <si>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</si>
  <si>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</si>
  <si>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</si>
  <si>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</si>
  <si>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</si>
  <si>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</si>
  <si>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</si>
  <si>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</si>
  <si>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</si>
  <si>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</si>
  <si>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</si>
  <si>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</si>
  <si>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</si>
  <si>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</si>
  <si>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</si>
  <si>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</si>
  <si>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</si>
  <si>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</si>
  <si>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</si>
  <si>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</si>
  <si>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</si>
  <si>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</si>
  <si>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</si>
  <si>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</si>
  <si>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</si>
  <si>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</si>
  <si>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</si>
  <si>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</si>
  <si>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</si>
  <si>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</si>
  <si>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</si>
  <si>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</si>
  <si>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</si>
  <si>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</si>
  <si>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</si>
  <si>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</si>
  <si>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</si>
  <si>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</si>
  <si>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</si>
  <si>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</si>
  <si>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</si>
  <si>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</si>
  <si>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</si>
  <si>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</si>
  <si>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</si>
  <si>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</si>
  <si>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</si>
  <si>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</si>
  <si>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</si>
  <si>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</si>
  <si>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</si>
  <si>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</si>
  <si>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</si>
  <si>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</si>
  <si>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</si>
  <si>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</si>
  <si>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</si>
  <si>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</si>
  <si>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</si>
  <si>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</si>
  <si>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</si>
  <si>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</si>
  <si>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</si>
  <si>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</si>
  <si>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</si>
  <si>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</si>
  <si>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</si>
  <si>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</si>
  <si>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</si>
  <si>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</si>
  <si>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</si>
  <si>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</si>
  <si>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</si>
  <si>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</si>
  <si>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</si>
  <si>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</si>
  <si>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</si>
  <si>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</si>
  <si>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</si>
  <si>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</si>
  <si>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</si>
  <si>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</si>
  <si>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</si>
  <si>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</si>
  <si>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</si>
  <si>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</si>
  <si>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</si>
  <si>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</si>
  <si>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</si>
  <si>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</si>
  <si>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</si>
  <si>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</si>
  <si>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</si>
  <si>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</si>
  <si>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</si>
  <si>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</si>
  <si>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</si>
  <si>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</si>
  <si>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</si>
  <si>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</si>
  <si>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</si>
  <si>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</si>
  <si>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</si>
  <si>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</si>
  <si>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</si>
  <si>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</si>
  <si>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</si>
  <si>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</si>
  <si>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</si>
  <si>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</si>
  <si>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</si>
  <si>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</si>
  <si>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</si>
  <si>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</si>
  <si>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</si>
  <si>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</si>
  <si>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</si>
  <si>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</si>
  <si>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</si>
  <si>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</si>
  <si>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</si>
  <si>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</si>
  <si>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</si>
  <si>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</si>
  <si>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</si>
  <si>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</si>
  <si>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</si>
  <si>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</si>
  <si>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</si>
  <si>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</si>
  <si>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</si>
  <si>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</si>
  <si>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</si>
  <si>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</si>
  <si>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</si>
  <si>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</si>
  <si>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</si>
  <si>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</si>
  <si>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</si>
  <si>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</si>
  <si>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</si>
  <si>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</si>
  <si>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</si>
  <si>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</si>
  <si>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</si>
  <si>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</si>
  <si>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</si>
  <si>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</si>
  <si>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</si>
  <si>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</si>
  <si>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</si>
  <si>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</si>
  <si>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</si>
  <si>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</si>
  <si>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</si>
  <si>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</si>
  <si>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</si>
  <si>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</si>
  <si>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</si>
  <si>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</si>
  <si>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</si>
  <si>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</si>
  <si>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</si>
  <si>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</si>
  <si>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</si>
  <si>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</si>
  <si>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</si>
  <si>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</si>
  <si>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</si>
  <si>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</si>
  <si>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</si>
  <si>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</si>
  <si>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</si>
  <si>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</si>
  <si>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</si>
  <si>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</si>
  <si>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</si>
  <si>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</si>
  <si>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</si>
  <si>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</si>
  <si>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</si>
  <si>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</si>
  <si>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</si>
  <si>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</si>
  <si>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</si>
  <si>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</si>
  <si>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</si>
  <si>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</si>
  <si>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</si>
  <si>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</si>
  <si>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</si>
  <si>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</si>
  <si>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</si>
  <si>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</si>
  <si>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</si>
  <si>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</si>
  <si>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</si>
  <si>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</si>
  <si>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</si>
  <si>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</si>
  <si>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</si>
  <si>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</si>
  <si>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</si>
  <si>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</si>
  <si>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</si>
  <si>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</si>
  <si>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</si>
  <si>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</si>
  <si>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</si>
  <si>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</si>
  <si>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</si>
  <si>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</si>
  <si>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</si>
  <si>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</si>
  <si>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</si>
  <si>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</si>
  <si>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</si>
  <si>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</si>
  <si>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</si>
  <si>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</si>
  <si>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</si>
  <si>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</si>
  <si>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</si>
  <si>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</si>
  <si>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</si>
  <si>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</si>
  <si>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</si>
  <si>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</si>
  <si>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</si>
  <si>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</si>
  <si>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</si>
  <si>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</si>
  <si>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</si>
  <si>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</si>
  <si>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</si>
  <si>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</si>
  <si>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</si>
  <si>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</si>
  <si>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</si>
  <si>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</si>
  <si>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</si>
  <si>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</si>
  <si>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</si>
  <si>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</si>
  <si>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</si>
  <si>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</si>
  <si>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</si>
  <si>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</si>
  <si>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</si>
  <si>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</si>
  <si>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</si>
  <si>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</si>
  <si>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</si>
  <si>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</si>
  <si>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</si>
  <si>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</si>
  <si>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</si>
  <si>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</si>
  <si>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</si>
  <si>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</si>
  <si>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</si>
  <si>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</si>
  <si>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</si>
  <si>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</si>
  <si>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</si>
  <si>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</si>
  <si>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</si>
  <si>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</si>
  <si>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</si>
  <si>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</si>
  <si>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</si>
  <si>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</si>
  <si>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</si>
  <si>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</si>
  <si>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</si>
  <si>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</si>
  <si>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</si>
  <si>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</si>
  <si>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</si>
  <si>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</si>
  <si>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</si>
  <si>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</si>
  <si>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</si>
  <si>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</si>
  <si>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</si>
  <si>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</si>
  <si>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</si>
  <si>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</si>
  <si>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</si>
  <si>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</si>
  <si>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</si>
  <si>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</si>
  <si>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</si>
  <si>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</si>
  <si>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</si>
  <si>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</si>
  <si>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</si>
  <si>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</si>
  <si>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</si>
  <si>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</si>
  <si>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</si>
  <si>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</si>
  <si>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</si>
  <si>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</si>
  <si>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</si>
  <si>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</si>
  <si>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</si>
  <si>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</si>
  <si>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</si>
  <si>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</si>
  <si>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</si>
  <si>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</si>
  <si>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</si>
  <si>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</si>
  <si>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</si>
  <si>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</si>
  <si>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</si>
  <si>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</si>
  <si>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</si>
  <si>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</si>
  <si>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</si>
  <si>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</si>
  <si>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</si>
  <si>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</si>
  <si>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</si>
  <si>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</si>
  <si>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</si>
  <si>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</si>
  <si>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</si>
  <si>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</si>
  <si>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</si>
  <si>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</si>
  <si>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</si>
  <si>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</si>
  <si>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</si>
  <si>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</si>
  <si>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</si>
  <si>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</si>
  <si>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</si>
  <si>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</si>
  <si>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</si>
  <si>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</si>
  <si>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</si>
  <si>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</si>
  <si>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</si>
  <si>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</si>
  <si>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</si>
  <si>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</si>
  <si>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</si>
  <si>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</si>
  <si>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</si>
  <si>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</si>
  <si>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</si>
  <si>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</si>
  <si>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</si>
  <si>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</si>
  <si>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</si>
  <si>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</si>
  <si>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</si>
  <si>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</si>
  <si>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</si>
  <si>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</si>
  <si>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</si>
  <si>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</si>
  <si>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</si>
  <si>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</si>
  <si>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</si>
  <si>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</si>
  <si>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</si>
  <si>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</si>
  <si>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</si>
  <si>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</si>
  <si>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</si>
  <si>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</si>
  <si>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</si>
  <si>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</si>
  <si>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</si>
  <si>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</si>
  <si>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</si>
  <si>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</si>
  <si>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</si>
  <si>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</si>
  <si>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</si>
  <si>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</si>
  <si>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</si>
  <si>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</si>
  <si>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</si>
  <si>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</si>
  <si>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</si>
  <si>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</si>
  <si>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</si>
  <si>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</si>
  <si>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</si>
  <si>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</si>
  <si>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</si>
  <si>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</si>
  <si>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</si>
  <si>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</si>
  <si>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</si>
  <si>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</si>
  <si>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</si>
  <si>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</si>
  <si>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</si>
  <si>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</si>
  <si>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</si>
  <si>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</si>
  <si>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</si>
  <si>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</si>
  <si>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</si>
  <si>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</si>
  <si>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</si>
  <si>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</si>
  <si>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</si>
  <si>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</si>
  <si>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</si>
  <si>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</si>
  <si>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</si>
  <si>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</si>
  <si>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</si>
  <si>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</si>
  <si>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</si>
  <si>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</si>
  <si>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</si>
  <si>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</si>
  <si>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</si>
  <si>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</si>
  <si>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</si>
  <si>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</si>
  <si>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</si>
  <si>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</si>
  <si>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</si>
  <si>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</si>
  <si>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</si>
  <si>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</si>
  <si>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</si>
  <si>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</si>
  <si>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</si>
  <si>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</si>
  <si>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</si>
  <si>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</si>
  <si>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</si>
  <si>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</si>
  <si>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</si>
  <si>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</si>
  <si>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</si>
  <si>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</si>
  <si>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</si>
  <si>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</si>
  <si>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</si>
  <si>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</si>
  <si>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</si>
  <si>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</si>
  <si>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</si>
  <si>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</si>
  <si>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</si>
  <si>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</si>
  <si>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</si>
  <si>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</si>
  <si>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</si>
  <si>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</si>
  <si>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</si>
  <si>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</si>
  <si>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</si>
  <si>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</si>
  <si>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</si>
  <si>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</si>
  <si>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</si>
  <si>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</si>
  <si>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</si>
  <si>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</si>
  <si>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</si>
  <si>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</si>
  <si>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</si>
  <si>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</si>
  <si>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</si>
  <si>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</si>
  <si>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</si>
  <si>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</si>
  <si>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</si>
  <si>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</si>
  <si>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</si>
  <si>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</si>
  <si>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</si>
  <si>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</si>
  <si>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</si>
  <si>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</si>
  <si>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</si>
  <si>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</si>
  <si>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</si>
  <si>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</si>
  <si>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</si>
  <si>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</si>
  <si>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</si>
  <si>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</si>
  <si>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</si>
  <si>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</si>
  <si>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</si>
  <si>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</si>
  <si>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</si>
  <si>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</si>
  <si>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</si>
  <si>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</si>
  <si>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</si>
  <si>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</si>
  <si>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</si>
  <si>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</si>
  <si>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</si>
  <si>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</si>
  <si>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</si>
  <si>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</si>
  <si>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</si>
  <si>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</si>
  <si>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</si>
  <si>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</si>
  <si>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</si>
  <si>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</si>
  <si>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</si>
  <si>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</si>
  <si>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</si>
  <si>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</si>
  <si>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</si>
  <si>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</si>
  <si>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</si>
  <si>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</si>
  <si>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</si>
  <si>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</si>
  <si>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</si>
  <si>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</si>
  <si>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</si>
  <si>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</si>
  <si>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</si>
  <si>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</si>
  <si>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</si>
  <si>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</si>
  <si>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</si>
  <si>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</si>
  <si>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</si>
  <si>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</si>
  <si>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</si>
  <si>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</si>
  <si>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</si>
  <si>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</si>
  <si>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</si>
  <si>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</si>
  <si>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</si>
  <si>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</si>
  <si>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</si>
  <si>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</si>
  <si>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</si>
  <si>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</si>
  <si>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</si>
  <si>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</si>
  <si>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</si>
  <si>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</si>
  <si>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</si>
  <si>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</si>
  <si>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</si>
  <si>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</si>
  <si>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</si>
  <si>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</si>
  <si>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</si>
  <si>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</si>
  <si>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</si>
  <si>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</si>
  <si>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</si>
  <si>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</si>
  <si>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</si>
  <si>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</si>
  <si>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</si>
  <si>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</si>
  <si>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</si>
  <si>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</si>
  <si>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</si>
  <si>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</si>
  <si>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</si>
  <si>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</si>
  <si>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</si>
  <si>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</si>
  <si>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</si>
  <si>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</si>
  <si>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</si>
  <si>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</si>
  <si>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</si>
  <si>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</si>
  <si>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</si>
  <si>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</si>
  <si>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</si>
  <si>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</si>
  <si>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</si>
  <si>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</si>
  <si>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</si>
  <si>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</si>
  <si>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</si>
  <si>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</si>
  <si>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</si>
  <si>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</si>
  <si>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</si>
  <si>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</si>
  <si>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</si>
  <si>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</si>
  <si>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</si>
  <si>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</si>
  <si>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</si>
  <si>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</si>
  <si>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</si>
  <si>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</si>
  <si>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</si>
  <si>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</si>
  <si>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</si>
  <si>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</si>
  <si>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</si>
  <si>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</si>
  <si>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</si>
  <si>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</si>
  <si>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</si>
  <si>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</si>
  <si>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</si>
  <si>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</si>
  <si>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</si>
  <si>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</si>
  <si>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</si>
  <si>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</si>
  <si>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</si>
  <si>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</si>
  <si>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</si>
  <si>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</si>
  <si>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</si>
  <si>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</si>
  <si>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</si>
  <si>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</si>
  <si>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</si>
  <si>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</si>
  <si>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</si>
  <si>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</si>
  <si>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</si>
  <si>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</si>
  <si>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</si>
  <si>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</si>
  <si>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</si>
  <si>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</si>
  <si>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</si>
  <si>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</si>
  <si>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</si>
  <si>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</si>
  <si>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</si>
  <si>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</si>
  <si>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</si>
  <si>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</si>
  <si>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</si>
  <si>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</si>
  <si>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</si>
  <si>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</si>
  <si>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</si>
  <si>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</si>
  <si>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</si>
  <si>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</si>
  <si>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</si>
  <si>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</si>
  <si>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</si>
  <si>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</si>
  <si>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</si>
  <si>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</si>
  <si>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</si>
  <si>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</si>
  <si>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</si>
  <si>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</si>
  <si>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</si>
  <si>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</si>
  <si>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</si>
  <si>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</si>
  <si>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</si>
  <si>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</si>
  <si>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</si>
  <si>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</si>
  <si>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</si>
  <si>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</si>
  <si>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</si>
  <si>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</si>
  <si>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</si>
  <si>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</si>
  <si>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</si>
  <si>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</si>
  <si>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</si>
  <si>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</si>
  <si>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</si>
  <si>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</si>
  <si>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</si>
  <si>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</si>
  <si>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</si>
  <si>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</si>
  <si>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</si>
  <si>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</si>
  <si>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</si>
  <si>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</si>
  <si>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</si>
  <si>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</si>
  <si>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</si>
  <si>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</si>
  <si>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</si>
  <si>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</si>
  <si>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</si>
  <si>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</si>
  <si>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</si>
  <si>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</si>
  <si>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</si>
  <si>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</si>
  <si>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</si>
  <si>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</si>
  <si>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</si>
  <si>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</si>
  <si>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</si>
  <si>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</si>
  <si>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</si>
  <si>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</si>
  <si>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</si>
  <si>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</si>
  <si>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</si>
  <si>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</si>
  <si>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</si>
  <si>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</si>
  <si>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</si>
  <si>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</si>
  <si>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</si>
  <si>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</si>
  <si>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</si>
  <si>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</si>
  <si>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</si>
  <si>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</si>
  <si>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</si>
  <si>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</si>
  <si>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</si>
  <si>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</si>
  <si>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</si>
  <si>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</si>
  <si>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</si>
  <si>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</si>
  <si>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</si>
  <si>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</si>
  <si>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</si>
  <si>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</si>
  <si>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</si>
  <si>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</si>
  <si>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</si>
  <si>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</si>
  <si>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</si>
  <si>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</si>
  <si>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</si>
  <si>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</si>
  <si>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</si>
  <si>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</si>
  <si>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</si>
  <si>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</si>
  <si>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</si>
  <si>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</si>
  <si>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</si>
  <si>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</si>
  <si>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</si>
  <si>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</si>
  <si>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</si>
  <si>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</si>
  <si>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</si>
  <si>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</si>
  <si>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</si>
  <si>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</si>
  <si>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</si>
  <si>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</si>
  <si>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</si>
  <si>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</si>
  <si>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</si>
  <si>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</si>
  <si>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</si>
  <si>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</si>
  <si>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</si>
  <si>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</si>
  <si>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</si>
  <si>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</si>
  <si>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</si>
  <si>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</si>
  <si>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</si>
  <si>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</si>
  <si>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</si>
  <si>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</si>
  <si>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</si>
  <si>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</si>
  <si>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</si>
  <si>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</si>
  <si>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</si>
  <si>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</si>
  <si>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</si>
  <si>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</si>
  <si>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</si>
  <si>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</si>
  <si>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</si>
  <si>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</si>
  <si>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</si>
  <si>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</si>
  <si>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</si>
  <si>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</si>
  <si>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</si>
  <si>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</si>
  <si>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</si>
  <si>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</si>
  <si>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</si>
  <si>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</si>
  <si>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</si>
  <si>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</si>
  <si>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</si>
  <si>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</si>
  <si>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</si>
  <si>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</si>
  <si>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</si>
  <si>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</si>
  <si>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</si>
  <si>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</si>
  <si>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</si>
  <si>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</si>
  <si>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</si>
  <si>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</si>
  <si>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</si>
  <si>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</si>
  <si>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</si>
  <si>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</si>
  <si>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</si>
  <si>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</si>
  <si>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</si>
  <si>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</si>
  <si>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</si>
  <si>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</si>
  <si>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</si>
  <si>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</si>
  <si>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</si>
  <si>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</si>
  <si>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</si>
  <si>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</si>
  <si>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</si>
  <si>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</si>
  <si>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</si>
  <si>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</si>
  <si>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</si>
  <si>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</si>
  <si>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</si>
  <si>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</si>
  <si>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</si>
  <si>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</si>
  <si>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</si>
  <si>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</si>
  <si>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</si>
  <si>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</si>
  <si>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</si>
  <si>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</si>
  <si>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</si>
  <si>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</si>
  <si>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</si>
  <si>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</si>
  <si>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</si>
  <si>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</si>
  <si>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</si>
  <si>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</si>
  <si>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</si>
  <si>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</si>
  <si>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</si>
  <si>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</si>
  <si>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</si>
  <si>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</si>
  <si>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</si>
  <si>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</si>
  <si>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</si>
  <si>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</si>
  <si>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</si>
  <si>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</si>
  <si>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</si>
  <si>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</si>
  <si>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</si>
  <si>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</si>
  <si>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</si>
  <si>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</si>
  <si>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</si>
  <si>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</si>
  <si>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</si>
  <si>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</si>
  <si>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</si>
  <si>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</si>
  <si>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</si>
  <si>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</si>
  <si>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</si>
  <si>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</si>
  <si>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</si>
  <si>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</si>
  <si>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</si>
  <si>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</si>
  <si>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</si>
  <si>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</si>
  <si>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</si>
  <si>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</si>
  <si>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</si>
  <si>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</si>
  <si>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</si>
  <si>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</si>
  <si>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</si>
  <si>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</si>
  <si>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</si>
  <si>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</si>
  <si>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</si>
  <si>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</si>
  <si>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</si>
  <si>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</si>
  <si>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</si>
  <si>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</si>
  <si>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</si>
  <si>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</si>
  <si>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</si>
  <si>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</si>
  <si>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</si>
  <si>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</si>
  <si>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</si>
  <si>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</si>
  <si>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</si>
  <si>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</si>
  <si>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</si>
  <si>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</si>
  <si>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</si>
  <si>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</si>
  <si>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</si>
  <si>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</si>
  <si>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</si>
  <si>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</si>
  <si>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</si>
  <si>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</si>
  <si>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</si>
  <si>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</si>
  <si>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</si>
  <si>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</si>
  <si>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</si>
  <si>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</si>
  <si>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</si>
  <si>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</si>
  <si>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</si>
  <si>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</si>
  <si>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</si>
  <si>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</si>
  <si>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</si>
  <si>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</si>
  <si>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</si>
  <si>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</si>
  <si>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</si>
  <si>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</si>
  <si>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</si>
  <si>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</si>
  <si>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</si>
  <si>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</si>
  <si>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</si>
  <si>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</si>
  <si>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</si>
  <si>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</si>
  <si>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</si>
  <si>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</si>
  <si>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</si>
  <si>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</si>
  <si>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</si>
  <si>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</si>
  <si>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</si>
  <si>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</si>
  <si>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</si>
  <si>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</si>
  <si>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</si>
  <si>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</si>
  <si>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</si>
  <si>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</si>
  <si>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</si>
  <si>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</si>
  <si>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</si>
  <si>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</si>
  <si>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</si>
  <si>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</si>
  <si>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</si>
  <si>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</si>
  <si>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</si>
  <si>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</si>
  <si>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</si>
  <si>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</si>
  <si>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</si>
  <si>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</si>
  <si>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</si>
  <si>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</si>
  <si>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</si>
  <si>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</si>
  <si>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</si>
  <si>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</si>
  <si>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</si>
  <si>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</si>
  <si>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</si>
  <si>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</si>
  <si>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</si>
  <si>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</si>
  <si>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</si>
  <si>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</si>
  <si>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</si>
  <si>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</si>
  <si>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</si>
  <si>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</si>
  <si>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</si>
  <si>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</si>
  <si>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</si>
  <si>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</si>
  <si>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</si>
  <si>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</si>
  <si>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</si>
  <si>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</si>
  <si>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</si>
  <si>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</si>
  <si>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</si>
  <si>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</si>
  <si>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</si>
  <si>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</si>
  <si>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</si>
  <si>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</si>
  <si>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</si>
  <si>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</si>
  <si>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</si>
  <si>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</si>
  <si>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</si>
  <si>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</si>
  <si>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</si>
  <si>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</si>
  <si>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</si>
  <si>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</si>
  <si>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</si>
  <si>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</si>
  <si>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</si>
  <si>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</si>
  <si>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</si>
  <si>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</si>
  <si>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</si>
  <si>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</si>
  <si>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</si>
  <si>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</si>
  <si>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</si>
  <si>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</si>
  <si>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</si>
  <si>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</si>
  <si>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</si>
  <si>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</si>
  <si>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</si>
  <si>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</si>
  <si>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</si>
  <si>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</si>
  <si>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</si>
  <si>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</si>
  <si>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</si>
  <si>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</si>
  <si>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</si>
  <si>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</si>
  <si>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</si>
  <si>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</si>
  <si>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</si>
  <si>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</si>
  <si>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</si>
  <si>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</si>
  <si>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</si>
  <si>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</si>
  <si>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</si>
  <si>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</si>
  <si>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</si>
  <si>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</si>
  <si>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</si>
  <si>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</si>
  <si>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</si>
  <si>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</si>
  <si>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</si>
  <si>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</si>
  <si>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</si>
  <si>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</si>
  <si>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</si>
  <si>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</si>
  <si>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</si>
  <si>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</si>
  <si>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</si>
  <si>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</si>
  <si>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</si>
  <si>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</si>
  <si>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</si>
  <si>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</si>
  <si>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</si>
  <si>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</si>
  <si>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</si>
  <si>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</si>
  <si>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</si>
  <si>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</si>
  <si>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</si>
  <si>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</si>
  <si>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</si>
  <si>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</si>
  <si>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</si>
  <si>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</si>
  <si>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</si>
  <si>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</si>
  <si>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</si>
  <si>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</si>
  <si>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</si>
  <si>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</si>
  <si>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</si>
  <si>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</si>
  <si>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</si>
  <si>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</si>
  <si>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</si>
  <si>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</si>
  <si>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</si>
  <si>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</si>
  <si>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</si>
  <si>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</si>
  <si>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</si>
  <si>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</si>
  <si>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</si>
  <si>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</si>
  <si>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</si>
  <si>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</si>
  <si>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</si>
  <si>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</si>
  <si>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</si>
  <si>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</si>
  <si>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</si>
  <si>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</si>
  <si>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</si>
  <si>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</si>
  <si>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</si>
  <si>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</si>
  <si>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</si>
  <si>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</si>
  <si>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</si>
  <si>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</si>
  <si>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</si>
  <si>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</si>
  <si>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</si>
  <si>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</si>
  <si>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</si>
  <si>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</si>
  <si>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</si>
  <si>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</si>
  <si>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</si>
  <si>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</si>
  <si>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</si>
  <si>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</si>
  <si>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</si>
  <si>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</si>
  <si>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</si>
  <si>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</si>
  <si>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</si>
  <si>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</si>
  <si>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</si>
  <si>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</si>
  <si>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</si>
  <si>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</si>
  <si>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</si>
  <si>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</si>
  <si>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</si>
  <si>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</si>
  <si>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</si>
  <si>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</si>
  <si>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</si>
  <si>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</si>
  <si>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</si>
  <si>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</si>
  <si>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</si>
  <si>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</si>
  <si>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</si>
  <si>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</si>
  <si>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</si>
  <si>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</si>
  <si>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</si>
  <si>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</si>
  <si>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</si>
  <si>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</si>
  <si>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</si>
  <si>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</si>
  <si>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</si>
  <si>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</si>
  <si>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</si>
  <si>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</si>
  <si>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</si>
  <si>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</si>
  <si>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</si>
  <si>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</si>
  <si>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</si>
  <si>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</si>
  <si>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</si>
  <si>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</si>
  <si>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</si>
  <si>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</si>
  <si>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</si>
  <si>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</si>
  <si>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</si>
  <si>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</si>
  <si>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</si>
  <si>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</si>
  <si>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</si>
  <si>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</si>
  <si>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</si>
  <si>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</si>
  <si>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</si>
  <si>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</si>
  <si>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</si>
  <si>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</si>
  <si>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</si>
  <si>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</si>
  <si>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</si>
  <si>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</si>
  <si>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</si>
  <si>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</si>
  <si>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</si>
  <si>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</si>
  <si>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</si>
  <si>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</si>
  <si>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</si>
  <si>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</si>
  <si>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</si>
  <si>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</si>
  <si>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</si>
  <si>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</si>
  <si>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</si>
  <si>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</si>
  <si>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</si>
  <si>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</si>
  <si>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</si>
  <si>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</si>
  <si>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</si>
  <si>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</si>
  <si>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</si>
  <si>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</si>
  <si>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</si>
  <si>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</si>
  <si>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</si>
  <si>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</si>
  <si>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</si>
  <si>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</si>
  <si>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</si>
  <si>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</si>
  <si>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</si>
  <si>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</si>
  <si>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</si>
  <si>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</si>
  <si>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</si>
  <si>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</si>
  <si>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</si>
  <si>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</si>
  <si>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</si>
  <si>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</si>
  <si>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</si>
  <si>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</si>
  <si>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</si>
  <si>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</si>
  <si>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</si>
  <si>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</si>
  <si>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</si>
  <si>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</si>
  <si>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</si>
  <si>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</si>
  <si>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</si>
  <si>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</si>
  <si>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</si>
  <si>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</si>
  <si>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</si>
  <si>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</si>
  <si>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</si>
  <si>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</si>
  <si>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</si>
  <si>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</si>
  <si>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</si>
  <si>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</si>
  <si>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</si>
  <si>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</si>
  <si>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</si>
  <si>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</si>
  <si>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</si>
  <si>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</si>
  <si>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</si>
  <si>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</si>
  <si>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</si>
  <si>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</si>
  <si>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</si>
  <si>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</si>
  <si>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</si>
  <si>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</si>
  <si>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</si>
  <si>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</si>
  <si>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</si>
  <si>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</si>
  <si>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</si>
  <si>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</si>
  <si>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</si>
  <si>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</si>
  <si>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</si>
  <si>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</si>
  <si>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</si>
  <si>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</si>
  <si>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</si>
  <si>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</si>
  <si>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</si>
  <si>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</si>
  <si>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</si>
  <si>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</si>
  <si>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</si>
  <si>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</si>
  <si>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</si>
  <si>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</si>
  <si>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</si>
  <si>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</si>
  <si>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</si>
  <si>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</si>
  <si>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</si>
  <si>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</si>
  <si>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</si>
  <si>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</si>
  <si>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</si>
  <si>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</si>
  <si>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</si>
  <si>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</si>
  <si>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</si>
  <si>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</si>
  <si>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</si>
  <si>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</si>
  <si>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</si>
  <si>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</si>
  <si>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</si>
  <si>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</si>
  <si>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</si>
  <si>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</si>
  <si>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</si>
  <si>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</si>
  <si>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</si>
  <si>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</si>
  <si>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</si>
  <si>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</si>
  <si>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</si>
  <si>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</si>
  <si>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</si>
  <si>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</si>
  <si>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</si>
  <si>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</si>
  <si>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</si>
  <si>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</si>
  <si>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</si>
  <si>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</si>
  <si>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</si>
  <si>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</si>
  <si>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</si>
  <si>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</si>
  <si>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</si>
  <si>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</si>
  <si>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</si>
  <si>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</si>
  <si>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</si>
  <si>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</si>
  <si>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</si>
  <si>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</si>
  <si>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</si>
  <si>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</si>
  <si>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</si>
  <si>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</si>
  <si>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</si>
  <si>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</si>
  <si>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</si>
  <si>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</si>
  <si>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</si>
  <si>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</si>
  <si>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</si>
  <si>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</si>
  <si>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</si>
  <si>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</si>
  <si>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</si>
  <si>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</si>
  <si>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</si>
  <si>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</si>
  <si>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</si>
  <si>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</si>
  <si>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</si>
  <si>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</si>
  <si>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</si>
  <si>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</si>
  <si>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</si>
  <si>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</si>
  <si>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</si>
  <si>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</si>
  <si>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</si>
  <si>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</si>
  <si>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</si>
  <si>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</si>
  <si>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</si>
  <si>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</si>
  <si>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</si>
  <si>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</si>
  <si>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</si>
  <si>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</si>
  <si>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</si>
  <si>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</si>
  <si>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</si>
  <si>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</si>
  <si>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</si>
  <si>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</si>
  <si>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</si>
  <si>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</si>
  <si>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</si>
  <si>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</si>
  <si>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</si>
  <si>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</si>
  <si>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</si>
  <si>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</si>
  <si>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</si>
  <si>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</si>
  <si>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</si>
  <si>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</si>
  <si>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</si>
  <si>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</si>
  <si>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</si>
  <si>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</si>
  <si>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</si>
  <si>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</si>
  <si>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</si>
  <si>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</si>
  <si>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</si>
  <si>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</si>
  <si>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</si>
  <si>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</si>
  <si>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</si>
  <si>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</si>
  <si>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</si>
  <si>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</si>
  <si>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</si>
  <si>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</si>
  <si>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</si>
  <si>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</si>
  <si>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</si>
  <si>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</si>
  <si>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</si>
  <si>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</si>
  <si>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</si>
  <si>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</si>
  <si>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</si>
  <si>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</si>
  <si>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</si>
  <si>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</si>
  <si>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</si>
  <si>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</si>
  <si>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</si>
  <si>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</si>
  <si>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</si>
  <si>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</si>
  <si>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</si>
  <si>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</si>
  <si>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</si>
  <si>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</si>
  <si>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</si>
  <si>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</si>
  <si>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</si>
  <si>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</si>
  <si>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</si>
  <si>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</si>
  <si>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</si>
  <si>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</si>
  <si>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</si>
  <si>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</si>
  <si>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</si>
  <si>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</si>
  <si>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</si>
  <si>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</si>
  <si>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</si>
  <si>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</si>
  <si>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</si>
  <si>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</si>
  <si>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</si>
  <si>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</si>
  <si>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</si>
  <si>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</si>
  <si>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</si>
  <si>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</si>
  <si>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</si>
  <si>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</si>
  <si>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</si>
  <si>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</si>
  <si>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</si>
  <si>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</si>
  <si>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</si>
  <si>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</si>
  <si>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</si>
  <si>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</si>
  <si>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</si>
  <si>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</si>
  <si>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</si>
  <si>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</si>
  <si>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</si>
  <si>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</si>
  <si>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</si>
  <si>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</si>
  <si>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</si>
  <si>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</si>
  <si>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</si>
  <si>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</si>
  <si>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</si>
  <si>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</si>
  <si>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</si>
  <si>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</si>
  <si>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</si>
  <si>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</si>
  <si>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</si>
  <si>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</si>
  <si>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</si>
  <si>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</si>
  <si>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</si>
  <si>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</si>
  <si>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</si>
  <si>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</si>
  <si>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</si>
  <si>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</si>
  <si>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</si>
  <si>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</si>
  <si>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</si>
  <si>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</si>
  <si>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</si>
  <si>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</si>
  <si>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</si>
  <si>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</si>
  <si>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</si>
  <si>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</si>
  <si>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</si>
  <si>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</si>
  <si>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</si>
  <si>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</si>
  <si>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</si>
  <si>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</si>
  <si>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</si>
  <si>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</si>
  <si>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</si>
  <si>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</si>
  <si>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</si>
  <si>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</si>
  <si>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</si>
  <si>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</si>
  <si>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</si>
  <si>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</si>
  <si>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</si>
  <si>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</si>
  <si>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</si>
  <si>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</si>
  <si>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</si>
  <si>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</si>
  <si>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</si>
  <si>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</si>
  <si>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</si>
  <si>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</si>
  <si>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</si>
  <si>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</si>
  <si>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</si>
  <si>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</si>
  <si>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</si>
  <si>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</si>
  <si>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</si>
  <si>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</si>
  <si>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</si>
  <si>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</si>
  <si>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</si>
  <si>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</si>
  <si>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</si>
  <si>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</si>
  <si>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</si>
  <si>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</si>
  <si>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</si>
  <si>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</si>
  <si>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</si>
  <si>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</si>
  <si>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</si>
  <si>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</si>
  <si>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</si>
  <si>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</si>
  <si>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</si>
  <si>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</si>
  <si>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</si>
  <si>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</si>
  <si>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</si>
  <si>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</si>
  <si>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</si>
  <si>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</si>
  <si>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</si>
  <si>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</si>
  <si>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</si>
  <si>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</si>
  <si>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</si>
  <si>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</si>
  <si>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</si>
  <si>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</si>
  <si>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</si>
  <si>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</si>
  <si>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</si>
  <si>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</si>
  <si>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</si>
  <si>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</si>
  <si>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</si>
  <si>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</si>
  <si>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</si>
  <si>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</si>
  <si>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</si>
  <si>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</si>
  <si>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</si>
  <si>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</si>
  <si>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</si>
  <si>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</si>
  <si>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</si>
  <si>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</si>
  <si>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</si>
  <si>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</si>
  <si>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</si>
  <si>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</si>
  <si>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</si>
  <si>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</si>
  <si>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</si>
  <si>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</si>
  <si>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</si>
  <si>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</si>
  <si>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</si>
  <si>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</si>
  <si>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</si>
  <si>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</si>
  <si>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</si>
  <si>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</si>
  <si>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</si>
  <si>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</si>
  <si>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</si>
  <si>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</si>
  <si>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</si>
  <si>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</si>
  <si>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</si>
  <si>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</si>
  <si>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</si>
  <si>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</si>
  <si>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</si>
  <si>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</si>
  <si>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</si>
  <si>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</si>
  <si>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</si>
  <si>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</si>
  <si>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</si>
  <si>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</si>
  <si>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</si>
  <si>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</si>
  <si>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</si>
  <si>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</si>
  <si>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</si>
  <si>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</si>
  <si>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</si>
  <si>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</si>
  <si>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</si>
  <si>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</si>
  <si>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</si>
  <si>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</si>
  <si>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</si>
  <si>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</si>
  <si>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</si>
  <si>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</si>
  <si>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</si>
  <si>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</si>
  <si>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</si>
  <si>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</si>
  <si>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</si>
  <si>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</si>
  <si>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</si>
  <si>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</si>
  <si>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</si>
  <si>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</si>
  <si>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</si>
  <si>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</si>
  <si>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</si>
  <si>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</si>
  <si>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</si>
  <si>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</si>
  <si>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</si>
  <si>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</si>
  <si>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</si>
  <si>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</si>
  <si>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</si>
  <si>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</si>
  <si>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</si>
  <si>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</si>
  <si>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</si>
  <si>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</si>
  <si>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</si>
  <si>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</si>
  <si>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</si>
  <si>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</si>
  <si>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</si>
  <si>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</si>
  <si>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</si>
  <si>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</si>
  <si>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</si>
  <si>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</si>
  <si>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</si>
  <si>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</si>
  <si>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</si>
  <si>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</si>
  <si>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</si>
  <si>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</si>
  <si>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</si>
  <si>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</si>
  <si>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</si>
  <si>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</si>
  <si>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</si>
  <si>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</si>
  <si>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</si>
  <si>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</si>
  <si>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</si>
  <si>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</si>
  <si>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</si>
  <si>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</si>
  <si>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</si>
  <si>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</si>
  <si>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</si>
  <si>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</si>
  <si>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</si>
  <si>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</si>
  <si>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</si>
  <si>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</si>
  <si>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</si>
  <si>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</si>
  <si>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</si>
  <si>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</si>
  <si>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</si>
  <si>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</si>
  <si>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</si>
  <si>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</si>
  <si>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</si>
  <si>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</si>
  <si>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</si>
  <si>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</si>
  <si>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</si>
  <si>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</si>
  <si>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</si>
  <si>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</si>
  <si>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</si>
  <si>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</si>
  <si>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</si>
  <si>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</si>
  <si>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</si>
  <si>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</si>
  <si>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</si>
  <si>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</si>
  <si>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</si>
  <si>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</si>
  <si>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</si>
  <si>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</si>
  <si>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</si>
  <si>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</si>
  <si>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</si>
  <si>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</si>
  <si>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</si>
  <si>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</si>
  <si>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</si>
  <si>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</si>
  <si>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</si>
  <si>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</si>
  <si>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</si>
  <si>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</si>
  <si>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</si>
  <si>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</si>
  <si>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</si>
  <si>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</si>
  <si>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</si>
  <si>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</si>
  <si>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</si>
  <si>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</si>
  <si>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</si>
  <si>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</si>
  <si>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</si>
  <si>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</si>
  <si>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</si>
  <si>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</si>
  <si>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</si>
  <si>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</si>
  <si>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</si>
  <si>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</si>
  <si>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</si>
  <si>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</si>
  <si>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</si>
  <si>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</si>
  <si>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</si>
  <si>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</si>
  <si>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</si>
  <si>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</si>
  <si>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</si>
  <si>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</si>
  <si>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</si>
  <si>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</si>
  <si>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</si>
  <si>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</si>
  <si>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</si>
  <si>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</si>
  <si>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</si>
  <si>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</si>
  <si>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</si>
  <si>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</si>
  <si>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</si>
  <si>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</si>
  <si>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</si>
  <si>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</si>
  <si>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</si>
  <si>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</si>
  <si>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</si>
  <si>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</si>
  <si>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</si>
  <si>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</si>
  <si>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</si>
  <si>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</si>
  <si>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</si>
  <si>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</si>
  <si>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</si>
  <si>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</si>
  <si>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</si>
  <si>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</si>
  <si>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</si>
  <si>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</si>
  <si>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</si>
  <si>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</si>
  <si>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</si>
  <si>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</si>
  <si>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</si>
  <si>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</si>
  <si>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</si>
  <si>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</si>
  <si>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</si>
  <si>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</si>
  <si>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</si>
  <si>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</si>
  <si>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</si>
  <si>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</si>
  <si>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</si>
  <si>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</si>
  <si>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</si>
  <si>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</si>
  <si>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</si>
  <si>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</si>
  <si>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</si>
  <si>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</si>
  <si>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</si>
  <si>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</si>
  <si>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</si>
  <si>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</si>
  <si>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</si>
  <si>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</si>
  <si>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</si>
  <si>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</si>
  <si>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</si>
  <si>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</si>
  <si>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</si>
  <si>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</si>
  <si>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</si>
  <si>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</si>
  <si>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</si>
  <si>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</si>
  <si>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</si>
  <si>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</si>
  <si>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</si>
  <si>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</si>
  <si>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</si>
  <si>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</si>
  <si>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</si>
  <si>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</si>
  <si>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</si>
  <si>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</si>
  <si>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</si>
  <si>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</si>
  <si>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</si>
  <si>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</si>
  <si>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</si>
  <si>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</si>
  <si>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</si>
  <si>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</si>
  <si>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</si>
  <si>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</si>
  <si>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</si>
  <si>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</si>
  <si>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</si>
  <si>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</si>
  <si>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</si>
  <si>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</si>
  <si>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</si>
  <si>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</si>
  <si>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</si>
  <si>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</si>
  <si>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</si>
  <si>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</si>
  <si>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</si>
  <si>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</si>
  <si>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</si>
  <si>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</si>
  <si>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</si>
  <si>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</si>
  <si>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</si>
  <si>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</si>
  <si>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</si>
  <si>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</si>
  <si>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</si>
  <si>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</si>
  <si>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</si>
  <si>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</si>
  <si>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</si>
  <si>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</si>
  <si>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</si>
  <si>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</si>
  <si>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</si>
  <si>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</si>
  <si>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</si>
  <si>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</si>
  <si>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</si>
  <si>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</si>
  <si>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</si>
  <si>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</si>
  <si>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</si>
  <si>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</si>
  <si>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</si>
  <si>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</si>
  <si>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</si>
  <si>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</si>
  <si>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</si>
  <si>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</si>
  <si>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</si>
  <si>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</si>
  <si>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</si>
  <si>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</si>
  <si>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</si>
  <si>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</si>
  <si>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</si>
  <si>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</si>
  <si>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</si>
  <si>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</si>
  <si>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</si>
  <si>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</si>
  <si>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</si>
  <si>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</si>
  <si>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</si>
  <si>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</si>
  <si>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</si>
  <si>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</si>
  <si>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</si>
  <si>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</si>
  <si>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</si>
  <si>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</si>
  <si>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</si>
  <si>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</si>
  <si>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</si>
  <si>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</si>
  <si>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</si>
  <si>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</si>
  <si>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</si>
  <si>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</si>
  <si>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</si>
  <si>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</si>
  <si>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</si>
  <si>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</si>
  <si>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</si>
  <si>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</si>
  <si>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</si>
  <si>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</si>
  <si>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</si>
  <si>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</si>
  <si>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</si>
  <si>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</si>
  <si>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</si>
  <si>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</si>
  <si>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</si>
  <si>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</si>
  <si>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</si>
  <si>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</si>
  <si>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</si>
  <si>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</si>
  <si>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</si>
  <si>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</si>
  <si>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</si>
  <si>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</si>
  <si>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</si>
  <si>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</si>
  <si>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</si>
  <si>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</si>
  <si>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</si>
  <si>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</si>
  <si>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</si>
  <si>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</si>
  <si>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</si>
  <si>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</si>
  <si>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</si>
  <si>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</si>
  <si>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</si>
  <si>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</si>
  <si>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</si>
  <si>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</si>
  <si>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</si>
  <si>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</si>
  <si>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</si>
  <si>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</si>
  <si>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</si>
  <si>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</si>
  <si>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</si>
  <si>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</si>
  <si>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</si>
  <si>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</si>
  <si>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</si>
  <si>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</si>
  <si>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</si>
  <si>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</si>
  <si>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</si>
  <si>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</si>
  <si>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</si>
  <si>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</si>
  <si>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</si>
  <si>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</si>
  <si>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</si>
  <si>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</si>
  <si>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</si>
  <si>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</si>
  <si>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</si>
  <si>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</si>
  <si>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</si>
  <si>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</si>
  <si>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</si>
  <si>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</si>
  <si>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</si>
  <si>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</si>
  <si>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</si>
  <si>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</si>
  <si>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</si>
  <si>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</si>
  <si>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</si>
  <si>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</si>
  <si>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</si>
  <si>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</si>
  <si>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</si>
  <si>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</si>
  <si>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</si>
  <si>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</si>
  <si>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</si>
  <si>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</si>
  <si>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</si>
  <si>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</si>
  <si>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</si>
  <si>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</si>
  <si>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</si>
  <si>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</si>
  <si>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</si>
  <si>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</si>
  <si>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</si>
  <si>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</si>
  <si>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</si>
  <si>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</si>
  <si>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</si>
  <si>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</si>
  <si>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</si>
  <si>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</si>
  <si>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</si>
  <si>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</si>
  <si>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</si>
  <si>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</si>
  <si>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</si>
  <si>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</si>
  <si>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</si>
  <si>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</si>
  <si>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</si>
  <si>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</si>
  <si>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</si>
  <si>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</si>
  <si>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</si>
  <si>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</si>
  <si>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</si>
  <si>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</si>
  <si>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</si>
  <si>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</si>
  <si>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</si>
  <si>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</si>
  <si>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</si>
  <si>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</si>
  <si>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</si>
  <si>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</si>
  <si>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</si>
  <si>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</si>
  <si>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</si>
  <si>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</si>
  <si>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</si>
  <si>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</si>
  <si>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</si>
  <si>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</si>
  <si>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</si>
  <si>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</si>
  <si>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</si>
  <si>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</si>
  <si>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</si>
  <si>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</si>
  <si>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</si>
  <si>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</si>
  <si>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</si>
  <si>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</si>
  <si>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</si>
  <si>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</si>
  <si>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</si>
  <si>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</si>
  <si>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</si>
  <si>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</si>
  <si>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</si>
  <si>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</si>
  <si>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</si>
  <si>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</si>
  <si>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</si>
  <si>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</si>
  <si>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</si>
  <si>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</si>
  <si>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</si>
  <si>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</si>
  <si>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</si>
  <si>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</si>
  <si>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</si>
  <si>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</si>
  <si>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</si>
  <si>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</si>
  <si>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</si>
  <si>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</si>
  <si>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</si>
  <si>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</si>
  <si>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</si>
  <si>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</si>
  <si>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</si>
  <si>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</si>
  <si>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</si>
  <si>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</si>
  <si>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</si>
  <si>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</si>
  <si>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</si>
  <si>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</si>
  <si>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</si>
  <si>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</si>
  <si>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</si>
  <si>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</si>
  <si>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</si>
  <si>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</si>
  <si>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</si>
  <si>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</si>
  <si>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</si>
  <si>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</si>
  <si>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</si>
  <si>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</si>
  <si>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</si>
  <si>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</si>
  <si>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</si>
  <si>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</si>
  <si>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</si>
  <si>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</si>
  <si>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</si>
  <si>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</si>
  <si>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</si>
  <si>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</si>
  <si>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</si>
  <si>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</si>
  <si>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</si>
  <si>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</si>
  <si>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</si>
  <si>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</si>
  <si>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</si>
  <si>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</si>
  <si>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</si>
  <si>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</si>
  <si>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</si>
  <si>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</si>
  <si>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</si>
  <si>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</si>
  <si>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</si>
  <si>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</si>
  <si>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</si>
  <si>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</si>
  <si>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</si>
  <si>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</si>
  <si>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</si>
  <si>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</si>
  <si>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</si>
  <si>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</si>
  <si>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</si>
  <si>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</si>
  <si>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</si>
  <si>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</si>
  <si>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</si>
  <si>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</si>
  <si>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</si>
  <si>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</si>
  <si>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</si>
  <si>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</si>
  <si>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</si>
  <si>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</si>
  <si>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</si>
  <si>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</si>
  <si>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</si>
  <si>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</si>
  <si>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</si>
  <si>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</si>
  <si>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</si>
  <si>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</si>
  <si>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</si>
  <si>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</si>
  <si>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</si>
  <si>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</si>
  <si>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</si>
  <si>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</si>
  <si>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</si>
  <si>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</si>
  <si>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</si>
  <si>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</si>
  <si>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</si>
  <si>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</si>
  <si>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</si>
  <si>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</si>
  <si>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</si>
  <si>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</si>
  <si>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</si>
  <si>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</si>
  <si>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</si>
  <si>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</si>
  <si>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</si>
  <si>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</si>
  <si>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</si>
  <si>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</si>
  <si>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</si>
  <si>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</si>
  <si>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</si>
  <si>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</si>
  <si>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</si>
  <si>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</si>
  <si>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</si>
  <si>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</si>
  <si>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</si>
  <si>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</si>
  <si>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</si>
  <si>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</si>
  <si>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</si>
  <si>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</si>
  <si>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</si>
  <si>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</si>
  <si>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</si>
  <si>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</si>
  <si>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</si>
  <si>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</si>
  <si>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</si>
  <si>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</si>
  <si>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</si>
  <si>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</si>
  <si>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</si>
  <si>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</si>
  <si>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</si>
  <si>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</si>
  <si>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</si>
  <si>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</si>
  <si>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</si>
  <si>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</si>
  <si>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</si>
  <si>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</si>
  <si>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</si>
  <si>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</si>
  <si>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</si>
  <si>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</si>
  <si>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</si>
  <si>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</si>
  <si>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</si>
  <si>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</si>
  <si>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</si>
  <si>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</si>
  <si>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</si>
  <si>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</si>
  <si>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</si>
  <si>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</si>
  <si>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</si>
  <si>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</si>
  <si>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</si>
  <si>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</si>
  <si>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</si>
  <si>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</si>
  <si>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</si>
  <si>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</si>
  <si>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</si>
  <si>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</si>
  <si>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</si>
  <si>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</si>
  <si>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</si>
  <si>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</si>
  <si>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</si>
  <si>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</si>
  <si>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</si>
  <si>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</si>
  <si>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</si>
  <si>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</si>
  <si>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</si>
  <si>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</si>
  <si>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</si>
  <si>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</si>
  <si>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</si>
  <si>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</si>
  <si>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</si>
  <si>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</si>
  <si>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</si>
  <si>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</si>
  <si>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</si>
  <si>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</si>
  <si>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</si>
  <si>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</si>
  <si>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</si>
  <si>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</si>
  <si>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</si>
  <si>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</si>
  <si>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</si>
  <si>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</si>
  <si>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</si>
  <si>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</si>
  <si>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</si>
  <si>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</si>
  <si>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</si>
  <si>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</si>
  <si>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</si>
  <si>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</si>
  <si>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</si>
  <si>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</si>
  <si>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</si>
  <si>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</si>
  <si>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</si>
  <si>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</si>
  <si>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</si>
  <si>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</si>
  <si>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</si>
  <si>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</si>
  <si>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</si>
  <si>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</si>
  <si>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</si>
  <si>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</si>
  <si>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</si>
  <si>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</si>
  <si>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</si>
  <si>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</si>
  <si>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</si>
  <si>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</si>
  <si>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</si>
  <si>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</si>
  <si>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</si>
  <si>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</si>
  <si>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</si>
  <si>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</si>
  <si>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</si>
  <si>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</si>
  <si>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</si>
  <si>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</si>
  <si>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</si>
  <si>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</si>
  <si>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</si>
  <si>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</si>
  <si>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</si>
  <si>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</si>
  <si>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</si>
  <si>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</si>
  <si>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</si>
  <si>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</si>
  <si>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</si>
  <si>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</si>
  <si>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</si>
  <si>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</si>
  <si>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</si>
  <si>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</si>
  <si>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</si>
  <si>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</si>
  <si>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</si>
  <si>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</si>
  <si>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</si>
  <si>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</si>
  <si>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</si>
  <si>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</si>
  <si>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</si>
  <si>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</si>
  <si>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</si>
  <si>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</si>
  <si>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</si>
  <si>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</si>
  <si>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</si>
  <si>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</si>
  <si>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</si>
  <si>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</si>
  <si>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</si>
  <si>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</si>
  <si>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</si>
  <si>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</si>
  <si>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</si>
  <si>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</si>
  <si>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</si>
  <si>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</si>
  <si>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</si>
  <si>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</si>
  <si>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</si>
  <si>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</si>
  <si>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</si>
  <si>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</si>
  <si>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</si>
  <si>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</si>
  <si>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</si>
  <si>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</si>
  <si>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</si>
  <si>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</si>
  <si>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</si>
  <si>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</si>
  <si>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</si>
  <si>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</si>
  <si>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</si>
  <si>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</si>
  <si>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</si>
  <si>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</si>
  <si>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</si>
  <si>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</si>
  <si>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</si>
  <si>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</si>
  <si>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</si>
  <si>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</si>
  <si>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</si>
  <si>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</si>
  <si>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</si>
  <si>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</si>
  <si>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</si>
  <si>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</si>
  <si>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</si>
  <si>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</si>
  <si>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</si>
  <si>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</si>
  <si>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</si>
  <si>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</si>
  <si>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</si>
  <si>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</si>
  <si>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</si>
  <si>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</si>
  <si>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</si>
  <si>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</si>
  <si>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</si>
  <si>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</si>
  <si>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</si>
  <si>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</si>
  <si>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</si>
  <si>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</si>
  <si>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</si>
  <si>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</si>
  <si>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</si>
  <si>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</si>
  <si>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</si>
  <si>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</si>
  <si>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</si>
  <si>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</si>
  <si>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</si>
  <si>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</si>
  <si>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</si>
  <si>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</si>
  <si>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</si>
  <si>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</si>
  <si>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</si>
  <si>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</si>
  <si>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</si>
  <si>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</si>
  <si>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</si>
  <si>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</si>
  <si>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</si>
  <si>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</si>
  <si>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</si>
  <si>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</si>
  <si>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</si>
  <si>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</si>
  <si>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</si>
  <si>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</si>
  <si>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</si>
  <si>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</si>
  <si>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</si>
  <si>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</si>
  <si>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</si>
  <si>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</si>
  <si>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</si>
  <si>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</si>
  <si>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</si>
  <si>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</si>
  <si>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</si>
  <si>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</si>
  <si>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</si>
  <si>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</si>
  <si>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</si>
  <si>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</si>
  <si>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</si>
  <si>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</si>
  <si>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</si>
  <si>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</si>
  <si>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</si>
  <si>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</si>
  <si>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</si>
  <si>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</si>
  <si>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</si>
  <si>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</si>
  <si>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</si>
  <si>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</si>
  <si>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</si>
  <si>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</si>
  <si>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</si>
  <si>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</si>
  <si>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</si>
  <si>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</si>
  <si>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</si>
  <si>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</si>
  <si>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</si>
  <si>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</si>
  <si>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</si>
  <si>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</si>
  <si>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</si>
  <si>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</si>
  <si>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</si>
  <si>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</si>
  <si>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</si>
  <si>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</si>
  <si>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</si>
  <si>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</si>
  <si>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</si>
  <si>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</si>
  <si>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</si>
  <si>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</si>
  <si>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</si>
  <si>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</si>
  <si>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</si>
  <si>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</si>
  <si>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</si>
  <si>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</si>
  <si>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</si>
  <si>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</si>
  <si>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</si>
  <si>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</si>
  <si>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</si>
  <si>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</si>
  <si>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</si>
  <si>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</si>
  <si>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</si>
  <si>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</si>
  <si>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</si>
  <si>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</si>
  <si>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</si>
  <si>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</si>
  <si>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</si>
  <si>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</si>
  <si>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</si>
  <si>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</si>
  <si>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</si>
  <si>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</si>
  <si>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</si>
  <si>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</si>
  <si>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</si>
  <si>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</si>
  <si>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</si>
  <si>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</si>
  <si>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</si>
  <si>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</si>
  <si>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</si>
  <si>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</si>
  <si>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</si>
  <si>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</si>
  <si>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</si>
  <si>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</si>
  <si>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</si>
  <si>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</si>
  <si>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</si>
  <si>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</si>
  <si>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</si>
  <si>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</si>
  <si>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</si>
  <si>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</si>
  <si>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</si>
  <si>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</si>
  <si>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</si>
  <si>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</si>
  <si>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</si>
  <si>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</si>
  <si>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</si>
  <si>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</si>
  <si>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</si>
  <si>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</si>
  <si>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</si>
  <si>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</si>
  <si>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</si>
  <si>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</si>
  <si>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</si>
  <si>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</si>
  <si>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</si>
  <si>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</si>
  <si>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</si>
  <si>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</si>
  <si>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</si>
  <si>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</si>
  <si>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</si>
  <si>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</si>
  <si>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</si>
  <si>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</si>
  <si>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</si>
  <si>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</si>
  <si>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</si>
  <si>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</si>
  <si>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</si>
  <si>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</si>
  <si>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</si>
  <si>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</si>
  <si>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</si>
  <si>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</si>
  <si>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</si>
  <si>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</si>
  <si>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</si>
  <si>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</si>
  <si>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</si>
  <si>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</si>
  <si>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</si>
  <si>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</si>
  <si>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</si>
  <si>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</si>
  <si>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</si>
  <si>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</si>
  <si>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</si>
  <si>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</si>
  <si>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</si>
  <si>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</si>
  <si>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</si>
  <si>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</si>
  <si>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</si>
  <si>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</si>
  <si>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</si>
  <si>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</si>
  <si>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</si>
  <si>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</si>
  <si>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</si>
  <si>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</si>
  <si>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</si>
  <si>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</si>
  <si>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</si>
  <si>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</si>
  <si>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</si>
  <si>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</si>
  <si>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</si>
  <si>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</si>
  <si>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</si>
  <si>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</si>
  <si>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</si>
  <si>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</si>
  <si>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</si>
  <si>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</si>
  <si>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</si>
  <si>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</si>
  <si>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</si>
  <si>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</si>
  <si>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</si>
  <si>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</si>
  <si>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</si>
  <si>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</si>
  <si>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</si>
  <si>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</si>
  <si>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</si>
  <si>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</si>
  <si>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</si>
  <si>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</si>
  <si>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</si>
  <si>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</si>
  <si>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</si>
  <si>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</si>
  <si>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</si>
  <si>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</si>
  <si>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</si>
  <si>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</si>
  <si>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</si>
  <si>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</si>
  <si>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</si>
  <si>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</si>
  <si>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</si>
  <si>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</si>
  <si>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</si>
  <si>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</si>
  <si>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</si>
  <si>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</si>
  <si>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</si>
  <si>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</si>
  <si>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</si>
  <si>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</si>
  <si>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</si>
  <si>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</si>
  <si>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</si>
  <si>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</si>
  <si>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</si>
  <si>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</si>
  <si>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</si>
  <si>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</si>
  <si>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</si>
  <si>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</si>
  <si>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</si>
  <si>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</si>
  <si>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</si>
  <si>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</si>
  <si>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</si>
  <si>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</si>
  <si>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</si>
  <si>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</si>
  <si>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</si>
  <si>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</si>
  <si>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</si>
  <si>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</si>
  <si>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</si>
  <si>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</si>
  <si>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</si>
  <si>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</si>
  <si>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</si>
  <si>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</si>
  <si>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</si>
  <si>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</si>
  <si>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</si>
  <si>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</si>
  <si>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</si>
  <si>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</si>
  <si>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</si>
  <si>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</si>
  <si>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</si>
  <si>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</si>
  <si>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</si>
  <si>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</si>
  <si>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</si>
  <si>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</si>
  <si>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</si>
  <si>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</si>
  <si>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</si>
  <si>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</si>
  <si>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</si>
  <si>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</si>
  <si>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</si>
  <si>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</si>
  <si>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</si>
  <si>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</si>
  <si>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</si>
  <si>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</si>
  <si>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</si>
  <si>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</si>
  <si>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</si>
  <si>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</si>
  <si>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</si>
  <si>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</si>
  <si>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</si>
  <si>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</si>
  <si>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</si>
  <si>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</si>
  <si>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</si>
  <si>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</si>
  <si>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</si>
  <si>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</si>
  <si>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</si>
  <si>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</si>
  <si>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</si>
  <si>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</si>
  <si>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</si>
  <si>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</si>
  <si>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</si>
  <si>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</si>
  <si>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</si>
  <si>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</si>
  <si>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</si>
  <si>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</si>
  <si>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</si>
  <si>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</si>
  <si>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</si>
  <si>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</si>
  <si>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</si>
  <si>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</si>
  <si>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</si>
  <si>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</si>
  <si>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</si>
  <si>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</si>
  <si>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</si>
  <si>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</si>
  <si>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</si>
  <si>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</si>
  <si>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</si>
  <si>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</si>
  <si>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</si>
  <si>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</si>
  <si>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</si>
  <si>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</si>
  <si>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</si>
  <si>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</si>
  <si>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</si>
  <si>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</si>
  <si>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</si>
  <si>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</si>
  <si>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</si>
  <si>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</si>
  <si>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</si>
  <si>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</si>
  <si>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</si>
  <si>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</si>
  <si>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</si>
  <si>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</si>
  <si>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</si>
  <si>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</si>
  <si>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</si>
  <si>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</si>
  <si>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</si>
  <si>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</si>
  <si>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</si>
  <si>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</si>
  <si>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</si>
  <si>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</si>
  <si>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</si>
  <si>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</si>
  <si>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</si>
  <si>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</si>
  <si>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</si>
  <si>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</si>
  <si>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</si>
  <si>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</si>
  <si>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</si>
  <si>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</si>
  <si>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</si>
  <si>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</si>
  <si>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</si>
  <si>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</si>
  <si>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</si>
  <si>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</si>
  <si>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</si>
  <si>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</si>
  <si>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</si>
  <si>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</si>
  <si>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</si>
  <si>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</si>
  <si>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</si>
  <si>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</si>
  <si>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</si>
  <si>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</si>
  <si>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</si>
  <si>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</si>
  <si>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</si>
  <si>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</si>
  <si>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</si>
  <si>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</si>
  <si>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</si>
  <si>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</si>
  <si>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</si>
  <si>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</si>
  <si>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</si>
  <si>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</si>
  <si>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</si>
  <si>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</si>
  <si>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</si>
  <si>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</si>
  <si>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</si>
  <si>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</si>
  <si>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</si>
  <si>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</si>
  <si>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</si>
  <si>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</si>
  <si>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</si>
  <si>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</si>
  <si>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</si>
  <si>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</si>
  <si>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</si>
  <si>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</si>
  <si>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</si>
  <si>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</si>
  <si>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</si>
  <si>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</si>
  <si>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</si>
  <si>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</si>
  <si>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</si>
  <si>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</si>
  <si>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</si>
  <si>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</si>
  <si>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</si>
  <si>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</si>
  <si>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</si>
  <si>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</si>
  <si>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</si>
  <si>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</si>
  <si>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</si>
  <si>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</si>
  <si>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</si>
  <si>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</si>
  <si>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</si>
  <si>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</si>
  <si>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</si>
  <si>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</si>
  <si>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</si>
  <si>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</si>
  <si>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</si>
  <si>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</si>
  <si>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</si>
  <si>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</si>
  <si>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</si>
  <si>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</si>
  <si>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</si>
  <si>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</si>
  <si>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</si>
  <si>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</si>
  <si>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</si>
  <si>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</si>
  <si>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</si>
  <si>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</si>
  <si>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</si>
  <si>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</si>
  <si>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</si>
  <si>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</si>
  <si>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</si>
  <si>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</si>
  <si>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</si>
  <si>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</si>
  <si>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</si>
  <si>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</si>
  <si>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</si>
  <si>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</si>
  <si>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</si>
  <si>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</si>
  <si>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</si>
  <si>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</si>
  <si>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</si>
  <si>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</si>
  <si>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</si>
  <si>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</si>
  <si>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</si>
  <si>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</si>
  <si>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</si>
  <si>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</si>
  <si>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</si>
  <si>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</si>
  <si>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</si>
  <si>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</si>
  <si>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</si>
  <si>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</si>
  <si>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</si>
  <si>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</si>
  <si>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</si>
  <si>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</si>
  <si>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</si>
  <si>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</si>
  <si>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</si>
  <si>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</si>
  <si>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</si>
  <si>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</si>
  <si>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</si>
  <si>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</si>
  <si>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</si>
  <si>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</si>
  <si>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</si>
  <si>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</si>
  <si>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</si>
  <si>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</si>
  <si>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</si>
  <si>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</si>
  <si>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</si>
  <si>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</si>
  <si>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</si>
  <si>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</si>
  <si>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</si>
  <si>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</si>
  <si>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</si>
  <si>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</si>
  <si>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</si>
  <si>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</si>
  <si>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</si>
  <si>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</si>
  <si>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</si>
  <si>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</si>
  <si>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</si>
  <si>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</si>
  <si>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</si>
  <si>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</si>
  <si>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</si>
  <si>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</si>
  <si>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</si>
  <si>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</si>
  <si>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</si>
  <si>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</si>
  <si>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</si>
  <si>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</si>
  <si>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</si>
  <si>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</si>
  <si>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</si>
  <si>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</si>
  <si>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</si>
  <si>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</si>
  <si>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</si>
  <si>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</si>
  <si>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</si>
  <si>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</si>
  <si>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</si>
  <si>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</si>
  <si>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</si>
  <si>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</si>
  <si>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</si>
  <si>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</si>
  <si>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</si>
  <si>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</si>
  <si>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</si>
  <si>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</si>
  <si>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</si>
  <si>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</si>
  <si>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</si>
  <si>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</si>
  <si>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</si>
  <si>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</si>
  <si>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</si>
  <si>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</si>
  <si>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</si>
  <si>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</si>
  <si>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</si>
  <si>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</si>
  <si>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</si>
  <si>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</si>
  <si>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</si>
  <si>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</si>
  <si>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</si>
  <si>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</si>
  <si>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</si>
  <si>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</si>
  <si>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</si>
  <si>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</si>
  <si>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</si>
  <si>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</si>
  <si>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</si>
  <si>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</si>
  <si>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</si>
  <si>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</si>
  <si>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</si>
  <si>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</si>
  <si>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</si>
  <si>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</si>
  <si>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</si>
  <si>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</si>
  <si>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</si>
  <si>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</si>
  <si>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</si>
  <si>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</si>
  <si>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</si>
  <si>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</si>
  <si>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</si>
  <si>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</si>
  <si>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</si>
  <si>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</si>
  <si>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</si>
  <si>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</si>
  <si>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</si>
  <si>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</si>
  <si>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</si>
  <si>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</si>
  <si>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</si>
  <si>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</si>
  <si>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</si>
  <si>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</si>
  <si>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</si>
  <si>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</si>
  <si>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</si>
  <si>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</si>
  <si>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</si>
  <si>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</si>
  <si>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</si>
  <si>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</si>
  <si>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</si>
  <si>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</si>
  <si>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</si>
  <si>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</si>
  <si>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</si>
  <si>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</si>
  <si>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</si>
  <si>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</si>
  <si>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</si>
  <si>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</si>
  <si>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</si>
  <si>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</si>
  <si>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</si>
  <si>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</si>
  <si>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</si>
  <si>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</si>
  <si>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</si>
  <si>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</si>
  <si>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</si>
  <si>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</si>
  <si>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</si>
  <si>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</si>
  <si>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</si>
  <si>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</si>
  <si>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</si>
  <si>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</si>
  <si>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</si>
  <si>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</si>
  <si>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</si>
  <si>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</si>
  <si>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</si>
  <si>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</si>
  <si>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</si>
  <si>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</si>
  <si>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</si>
  <si>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</si>
  <si>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</si>
  <si>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</si>
  <si>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</si>
  <si>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</si>
  <si>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</si>
  <si>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</si>
  <si>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</si>
  <si>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</si>
  <si>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</si>
  <si>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</si>
  <si>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</si>
  <si>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</si>
  <si>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</si>
  <si>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</si>
  <si>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</si>
  <si>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</si>
  <si>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</si>
  <si>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</si>
  <si>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</si>
  <si>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</si>
  <si>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</si>
  <si>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</si>
  <si>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</si>
  <si>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</si>
  <si>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</si>
  <si>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</si>
  <si>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</si>
  <si>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</si>
  <si>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</si>
  <si>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</si>
  <si>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</si>
  <si>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</si>
  <si>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</si>
  <si>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</si>
  <si>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</si>
  <si>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</si>
  <si>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</si>
  <si>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</si>
  <si>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</si>
  <si>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</si>
  <si>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</si>
  <si>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</si>
  <si>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</si>
  <si>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</si>
  <si>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</si>
  <si>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</si>
  <si>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</si>
  <si>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</si>
  <si>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</si>
  <si>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</si>
  <si>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</si>
  <si>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</si>
  <si>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</si>
  <si>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</si>
  <si>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</si>
  <si>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</si>
  <si>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</si>
  <si>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</si>
  <si>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</si>
  <si>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</si>
  <si>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</si>
  <si>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</si>
  <si>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</si>
  <si>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</si>
  <si>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</si>
  <si>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</si>
  <si>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</si>
  <si>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</si>
  <si>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</si>
  <si>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</si>
  <si>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</si>
  <si>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</si>
  <si>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</si>
  <si>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</si>
  <si>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</si>
  <si>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</si>
  <si>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</si>
  <si>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</si>
  <si>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</si>
  <si>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</si>
  <si>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</si>
  <si>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</si>
  <si>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</si>
  <si>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</si>
  <si>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</si>
  <si>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</si>
  <si>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</si>
  <si>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</si>
  <si>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</si>
  <si>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</si>
  <si>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</si>
  <si>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</si>
  <si>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</si>
  <si>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</si>
  <si>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</si>
  <si>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</si>
  <si>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</si>
  <si>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</si>
  <si>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</si>
  <si>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</si>
  <si>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</si>
  <si>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</si>
  <si>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</si>
  <si>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</si>
  <si>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</si>
  <si>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</si>
  <si>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</si>
  <si>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</si>
  <si>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</si>
  <si>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</si>
  <si>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</si>
  <si>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</si>
  <si>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</si>
  <si>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</si>
  <si>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</si>
  <si>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</si>
  <si>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</si>
  <si>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</si>
  <si>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</si>
  <si>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</si>
  <si>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</si>
  <si>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</si>
  <si>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</si>
  <si>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</si>
  <si>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</si>
  <si>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</si>
  <si>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</si>
  <si>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</si>
  <si>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</si>
  <si>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</si>
  <si>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</si>
  <si>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</si>
  <si>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</si>
  <si>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</si>
  <si>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</si>
  <si>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</si>
  <si>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</si>
  <si>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</si>
  <si>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</si>
  <si>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</si>
  <si>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</si>
  <si>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</si>
  <si>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</si>
  <si>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</si>
  <si>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</si>
  <si>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</si>
  <si>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</si>
  <si>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</si>
  <si>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</si>
  <si>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</si>
  <si>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</si>
  <si>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</si>
  <si>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</si>
  <si>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</si>
  <si>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</si>
  <si>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</si>
  <si>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</si>
  <si>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</si>
  <si>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</si>
  <si>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</si>
  <si>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</si>
  <si>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</si>
  <si>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</si>
  <si>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</si>
  <si>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</si>
  <si>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</si>
  <si>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</si>
  <si>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</si>
  <si>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</si>
  <si>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</si>
  <si>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</si>
  <si>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</si>
  <si>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</si>
  <si>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</si>
  <si>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</si>
  <si>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</si>
  <si>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</si>
  <si>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</si>
  <si>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</si>
  <si>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</si>
  <si>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</si>
  <si>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</si>
  <si>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</si>
  <si>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</si>
  <si>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</si>
  <si>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</si>
  <si>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</si>
  <si>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</si>
  <si>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</si>
  <si>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</si>
  <si>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</si>
  <si>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</si>
  <si>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</si>
  <si>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</si>
  <si>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</si>
  <si>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</si>
  <si>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</si>
  <si>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</si>
  <si>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</si>
  <si>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</si>
  <si>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</si>
  <si>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</si>
  <si>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</si>
  <si>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</si>
  <si>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</si>
  <si>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</si>
  <si>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</si>
  <si>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</si>
  <si>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</si>
  <si>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</si>
  <si>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</si>
  <si>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</si>
  <si>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</si>
  <si>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</si>
  <si>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</si>
  <si>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</si>
  <si>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</si>
  <si>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</si>
  <si>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</si>
  <si>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</si>
  <si>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</si>
  <si>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</si>
  <si>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</si>
  <si>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</si>
  <si>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</si>
  <si>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</si>
  <si>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</si>
  <si>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</si>
  <si>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</si>
  <si>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</si>
  <si>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</si>
  <si>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</si>
  <si>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</si>
  <si>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</si>
  <si>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</si>
  <si>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</si>
  <si>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</si>
  <si>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</si>
  <si>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</si>
  <si>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</si>
  <si>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</si>
  <si>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</si>
  <si>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</si>
  <si>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</si>
  <si>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</si>
  <si>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</si>
  <si>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</si>
  <si>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</si>
  <si>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</si>
  <si>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</si>
  <si>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</si>
  <si>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</si>
  <si>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</si>
  <si>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</si>
  <si>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</si>
  <si>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</si>
  <si>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</si>
  <si>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</si>
  <si>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</si>
  <si>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</si>
  <si>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</si>
  <si>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</si>
  <si>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</si>
  <si>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</si>
  <si>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</si>
  <si>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</si>
  <si>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</si>
  <si>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</si>
  <si>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</si>
  <si>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</si>
  <si>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</si>
  <si>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</si>
  <si>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</si>
  <si>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</si>
  <si>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</si>
  <si>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</si>
  <si>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</si>
  <si>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</si>
  <si>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</si>
  <si>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</si>
  <si>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</si>
  <si>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</si>
  <si>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</si>
  <si>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</si>
  <si>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</si>
  <si>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</si>
  <si>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</si>
  <si>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</si>
  <si>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</si>
  <si>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</si>
  <si>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</si>
  <si>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</si>
  <si>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</si>
  <si>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</si>
  <si>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</si>
  <si>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</si>
  <si>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</si>
  <si>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</si>
  <si>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</si>
  <si>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</si>
  <si>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</si>
  <si>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</si>
  <si>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</si>
  <si>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</si>
  <si>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</si>
  <si>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</si>
  <si>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</si>
  <si>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</si>
  <si>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</si>
  <si>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</si>
  <si>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</si>
  <si>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</si>
  <si>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</si>
  <si>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</si>
  <si>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</si>
  <si>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</si>
  <si>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</si>
  <si>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</si>
  <si>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</si>
  <si>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</si>
  <si>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</si>
  <si>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</si>
  <si>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</si>
  <si>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</si>
  <si>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</si>
  <si>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</si>
  <si>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</si>
  <si>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</si>
  <si>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</si>
  <si>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</si>
  <si>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</si>
  <si>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</si>
  <si>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</si>
  <si>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</si>
  <si>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</si>
  <si>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</si>
  <si>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</si>
  <si>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</si>
  <si>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</si>
  <si>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</si>
  <si>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</si>
  <si>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</si>
  <si>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</si>
  <si>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</si>
  <si>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</si>
  <si>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</si>
  <si>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</si>
  <si>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</si>
  <si>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</si>
  <si>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</si>
  <si>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</si>
  <si>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</si>
  <si>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</si>
  <si>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</si>
  <si>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</si>
  <si>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</si>
  <si>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</si>
  <si>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</si>
  <si>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</si>
  <si>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</si>
  <si>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</si>
  <si>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</si>
  <si>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</si>
  <si>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</si>
  <si>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</si>
  <si>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</si>
  <si>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</si>
  <si>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</si>
  <si>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</si>
  <si>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</si>
  <si>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</si>
  <si>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</si>
  <si>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</si>
  <si>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</si>
  <si>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</si>
  <si>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</si>
  <si>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</si>
  <si>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</si>
  <si>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</si>
  <si>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</si>
  <si>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</si>
  <si>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</si>
  <si>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</si>
  <si>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</si>
  <si>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</si>
  <si>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</si>
  <si>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</si>
  <si>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</si>
  <si>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</si>
  <si>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</si>
  <si>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</si>
  <si>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</si>
  <si>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</si>
  <si>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</si>
  <si>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</si>
  <si>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</si>
  <si>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</si>
  <si>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</si>
  <si>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</si>
  <si>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</si>
  <si>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</si>
  <si>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</si>
  <si>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</si>
  <si>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</si>
  <si>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</si>
  <si>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</si>
  <si>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</si>
  <si>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</si>
  <si>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</si>
  <si>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</si>
  <si>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</si>
  <si>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</si>
  <si>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</si>
  <si>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</si>
  <si>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</si>
  <si>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</si>
  <si>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</si>
  <si>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</si>
  <si>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</si>
  <si>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</si>
  <si>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</si>
  <si>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</si>
  <si>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</si>
  <si>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</si>
  <si>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</si>
  <si>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</si>
  <si>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</si>
  <si>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</si>
  <si>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</si>
  <si>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</si>
  <si>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</si>
  <si>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</si>
  <si>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</si>
  <si>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</si>
  <si>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</si>
  <si>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</si>
  <si>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</si>
  <si>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</si>
  <si>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</si>
  <si>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</si>
  <si>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</si>
  <si>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</si>
  <si>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</si>
  <si>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</si>
  <si>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</si>
  <si>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</si>
  <si>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</si>
  <si>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</si>
  <si>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</si>
  <si>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</si>
  <si>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</si>
  <si>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</si>
  <si>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</si>
  <si>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</si>
  <si>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</si>
  <si>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</si>
  <si>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</si>
  <si>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</si>
  <si>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</si>
  <si>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</si>
  <si>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</si>
  <si>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</si>
  <si>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</si>
  <si>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</si>
  <si>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</si>
  <si>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</si>
  <si>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</si>
  <si>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</si>
  <si>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</si>
  <si>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</si>
  <si>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</si>
  <si>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</si>
  <si>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</si>
  <si>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</si>
  <si>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</si>
  <si>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</si>
  <si>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</si>
  <si>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</si>
  <si>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</si>
  <si>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</si>
  <si>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</si>
  <si>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</si>
  <si>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</si>
  <si>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</si>
  <si>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</si>
  <si>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</si>
  <si>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</si>
  <si>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</si>
  <si>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</si>
  <si>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</si>
  <si>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</si>
  <si>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</si>
  <si>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</si>
  <si>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</si>
  <si>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</si>
  <si>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</si>
  <si>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</si>
  <si>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</si>
  <si>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</si>
  <si>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</si>
  <si>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</si>
  <si>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</si>
  <si>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</si>
  <si>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</si>
  <si>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</si>
  <si>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</si>
  <si>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</si>
  <si>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</si>
  <si>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</si>
  <si>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</si>
  <si>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</si>
  <si>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</si>
  <si>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</si>
  <si>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</si>
  <si>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</si>
  <si>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</si>
  <si>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</si>
  <si>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</si>
  <si>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</si>
  <si>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</si>
  <si>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</si>
  <si>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</si>
  <si>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</si>
  <si>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</si>
  <si>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</si>
  <si>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</si>
  <si>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</si>
  <si>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</si>
  <si>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</si>
  <si>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</si>
  <si>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</si>
  <si>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</si>
  <si>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</si>
  <si>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</si>
  <si>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</si>
  <si>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</si>
  <si>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</si>
  <si>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</si>
  <si>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</si>
  <si>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</si>
  <si>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</si>
  <si>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</si>
  <si>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</si>
  <si>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</si>
  <si>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</si>
  <si>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</si>
  <si>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</si>
  <si>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</si>
  <si>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</si>
  <si>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</si>
  <si>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</si>
  <si>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</si>
  <si>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</si>
  <si>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</si>
  <si>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</si>
  <si>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</si>
  <si>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</si>
  <si>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</si>
  <si>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</si>
  <si>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</si>
  <si>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</si>
  <si>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</si>
  <si>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</si>
  <si>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</si>
  <si>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</si>
  <si>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</si>
  <si>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</si>
  <si>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</si>
  <si>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</si>
  <si>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</si>
  <si>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</si>
  <si>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</si>
  <si>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</si>
  <si>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</si>
  <si>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</si>
  <si>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</si>
  <si>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</si>
  <si>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</si>
  <si>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</si>
  <si>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</si>
  <si>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</si>
  <si>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</si>
  <si>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</si>
  <si>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</si>
  <si>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</si>
  <si>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</si>
  <si>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</si>
  <si>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</si>
  <si>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</si>
  <si>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</si>
  <si>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</si>
  <si>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</si>
  <si>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</si>
  <si>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</si>
  <si>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</si>
  <si>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</si>
  <si>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</si>
  <si>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</si>
  <si>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</si>
  <si>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</si>
  <si>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</si>
  <si>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</si>
  <si>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</si>
  <si>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</si>
  <si>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</si>
  <si>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</si>
  <si>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</si>
  <si>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</si>
  <si>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</si>
  <si>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</si>
  <si>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</si>
  <si>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</si>
  <si>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</si>
  <si>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</si>
  <si>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</si>
  <si>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</si>
  <si>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</si>
  <si>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</si>
  <si>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</si>
  <si>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</si>
  <si>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</si>
  <si>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</si>
  <si>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</si>
  <si>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</si>
  <si>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</si>
  <si>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</si>
  <si>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</si>
  <si>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</si>
  <si>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</si>
  <si>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</si>
  <si>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</si>
  <si>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</si>
  <si>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</si>
  <si>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</si>
  <si>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</si>
  <si>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</si>
  <si>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</si>
  <si>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</si>
  <si>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</si>
  <si>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</si>
  <si>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</si>
  <si>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</si>
  <si>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</si>
  <si>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</si>
  <si>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</si>
  <si>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</si>
  <si>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</si>
  <si>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</si>
  <si>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</si>
  <si>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</si>
  <si>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</si>
  <si>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</si>
  <si>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</si>
  <si>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</si>
  <si>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</si>
  <si>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</si>
  <si>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</si>
  <si>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</si>
  <si>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</si>
  <si>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</si>
  <si>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</si>
  <si>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</si>
  <si>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</si>
  <si>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</si>
  <si>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</si>
  <si>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</si>
  <si>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</si>
  <si>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</si>
  <si>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</si>
  <si>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</si>
  <si>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</si>
  <si>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</si>
  <si>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</si>
  <si>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</si>
  <si>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</si>
  <si>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</si>
  <si>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</si>
  <si>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</si>
  <si>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</si>
  <si>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</si>
  <si>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</si>
  <si>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</si>
  <si>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</si>
  <si>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</si>
  <si>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</si>
  <si>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</si>
  <si>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</si>
  <si>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</si>
  <si>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</si>
  <si>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</si>
  <si>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</si>
  <si>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</si>
  <si>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</si>
  <si>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</si>
  <si>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</si>
  <si>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</si>
  <si>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</si>
  <si>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</si>
  <si>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</si>
  <si>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</si>
  <si>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</si>
  <si>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</si>
  <si>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</si>
  <si>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</si>
  <si>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</si>
  <si>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</si>
  <si>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</si>
  <si>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</si>
  <si>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</si>
  <si>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</si>
  <si>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</si>
  <si>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</si>
  <si>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</si>
  <si>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</si>
  <si>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</si>
  <si>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</si>
  <si>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</si>
  <si>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</si>
  <si>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</si>
  <si>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</si>
  <si>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</si>
  <si>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</si>
  <si>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</si>
  <si>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</si>
  <si>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</si>
  <si>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</si>
  <si>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</si>
  <si>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</si>
  <si>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</si>
  <si>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</si>
  <si>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</si>
  <si>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</si>
  <si>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</si>
  <si>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</si>
  <si>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</si>
  <si>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</si>
  <si>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</si>
  <si>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</si>
  <si>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</si>
  <si>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</si>
  <si>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</si>
  <si>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</si>
  <si>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</si>
  <si>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</si>
  <si>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</si>
  <si>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</si>
  <si>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</si>
  <si>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</si>
  <si>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</si>
  <si>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</si>
  <si>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</si>
  <si>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</si>
  <si>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</si>
  <si>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</si>
  <si>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</si>
  <si>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</si>
  <si>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</si>
  <si>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</si>
  <si>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</si>
  <si>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</si>
  <si>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</si>
  <si>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</si>
  <si>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</si>
  <si>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</si>
  <si>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</si>
  <si>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</si>
  <si>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</si>
  <si>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</si>
  <si>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</si>
  <si>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</si>
  <si>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</si>
  <si>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</si>
  <si>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</si>
  <si>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</si>
  <si>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</si>
  <si>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</si>
  <si>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</si>
  <si>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</si>
  <si>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</si>
  <si>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</si>
  <si>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</si>
  <si>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</si>
  <si>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</si>
  <si>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</si>
  <si>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</si>
  <si>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</si>
  <si>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</si>
  <si>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</si>
  <si>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</si>
  <si>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</si>
  <si>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</si>
  <si>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</si>
  <si>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</si>
  <si>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</si>
  <si>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</si>
  <si>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</si>
  <si>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</si>
  <si>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</si>
  <si>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</si>
  <si>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</si>
  <si>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</si>
  <si>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</si>
  <si>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</si>
  <si>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</si>
  <si>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</si>
  <si>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</si>
  <si>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</si>
  <si>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</si>
  <si>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</si>
  <si>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</si>
  <si>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</si>
  <si>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</si>
  <si>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</si>
  <si>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</si>
  <si>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</si>
  <si>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</si>
  <si>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</si>
  <si>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</si>
  <si>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</si>
  <si>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</si>
  <si>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</si>
  <si>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</si>
  <si>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</si>
  <si>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</si>
  <si>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</si>
  <si>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</si>
  <si>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</si>
  <si>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</si>
  <si>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</si>
  <si>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</si>
  <si>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</si>
  <si>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</si>
  <si>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</si>
  <si>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</si>
  <si>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</si>
  <si>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</si>
  <si>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</si>
  <si>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</si>
  <si>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</si>
  <si>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</si>
  <si>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</si>
  <si>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</si>
  <si>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</si>
  <si>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</si>
  <si>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</si>
  <si>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</si>
  <si>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</si>
  <si>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</si>
  <si>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</si>
  <si>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</si>
  <si>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</si>
  <si>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</si>
  <si>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</si>
  <si>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</si>
  <si>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</si>
  <si>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</si>
  <si>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</si>
  <si>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</si>
  <si>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</si>
  <si>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</si>
  <si>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</si>
  <si>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</si>
  <si>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</si>
  <si>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</si>
  <si>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</si>
  <si>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</si>
  <si>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</si>
  <si>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</si>
  <si>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</si>
  <si>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</si>
  <si>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</si>
  <si>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</si>
  <si>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</si>
  <si>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</si>
  <si>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</si>
  <si>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</si>
  <si>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</si>
  <si>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</si>
  <si>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</si>
  <si>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</si>
  <si>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</si>
  <si>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</si>
  <si>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</si>
  <si>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</si>
  <si>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</si>
  <si>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</si>
  <si>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</si>
  <si>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</si>
  <si>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</si>
  <si>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</si>
  <si>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</si>
  <si>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</si>
  <si>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</si>
  <si>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</si>
  <si>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</si>
  <si>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</si>
  <si>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</si>
  <si>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</si>
  <si>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</si>
  <si>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</si>
  <si>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</si>
  <si>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</si>
  <si>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</si>
  <si>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</si>
  <si>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</si>
  <si>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</si>
  <si>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</si>
  <si>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</si>
  <si>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</si>
  <si>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</si>
  <si>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</si>
  <si>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</si>
  <si>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</si>
  <si>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</si>
  <si>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</si>
  <si>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</si>
  <si>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</si>
  <si>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</si>
  <si>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</si>
  <si>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</si>
  <si>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</si>
  <si>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</si>
  <si>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</si>
  <si>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</si>
  <si>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</si>
  <si>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</si>
  <si>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</si>
  <si>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</si>
  <si>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</si>
  <si>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</si>
  <si>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</si>
  <si>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</si>
  <si>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</si>
  <si>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</si>
  <si>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</si>
  <si>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</si>
  <si>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</si>
  <si>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</si>
  <si>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</si>
  <si>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</si>
  <si>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</si>
  <si>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</si>
  <si>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</si>
  <si>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</si>
  <si>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</si>
  <si>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</si>
  <si>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</si>
  <si>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</si>
  <si>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</si>
  <si>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</si>
  <si>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</si>
  <si>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</si>
  <si>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</si>
  <si>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</si>
  <si>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</si>
  <si>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</si>
  <si>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</si>
  <si>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</si>
  <si>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</si>
  <si>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</si>
  <si>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</si>
  <si>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</si>
  <si>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</si>
  <si>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</si>
  <si>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</si>
  <si>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</si>
  <si>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</si>
  <si>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</si>
  <si>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</si>
  <si>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</si>
  <si>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</si>
  <si>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</si>
  <si>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</si>
  <si>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</si>
  <si>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</si>
  <si>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</si>
  <si>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</si>
  <si>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</si>
  <si>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</si>
  <si>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</si>
  <si>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</si>
  <si>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</si>
  <si>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</si>
  <si>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</si>
  <si>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</si>
  <si>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</si>
  <si>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</si>
  <si>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</si>
  <si>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</si>
  <si>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</si>
  <si>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</si>
  <si>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</si>
  <si>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</si>
  <si>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</si>
  <si>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</si>
  <si>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</si>
  <si>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</si>
  <si>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</si>
  <si>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</si>
  <si>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</si>
  <si>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</si>
  <si>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</si>
  <si>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</si>
  <si>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</si>
  <si>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</si>
  <si>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</si>
  <si>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</si>
  <si>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</si>
  <si>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</si>
  <si>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</si>
  <si>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</si>
  <si>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</si>
  <si>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</si>
  <si>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</si>
  <si>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</si>
  <si>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</si>
  <si>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</si>
  <si>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</si>
  <si>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</si>
  <si>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</si>
  <si>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</si>
  <si>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</si>
  <si>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</si>
  <si>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</si>
  <si>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</si>
  <si>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</si>
  <si>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</si>
  <si>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</si>
  <si>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</si>
  <si>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</si>
  <si>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</si>
  <si>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</si>
  <si>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</si>
  <si>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</si>
  <si>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</si>
  <si>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</si>
  <si>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</si>
  <si>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</si>
  <si>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</si>
  <si>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</si>
  <si>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</si>
  <si>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</si>
  <si>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</si>
  <si>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</si>
  <si>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</si>
  <si>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</si>
  <si>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</si>
  <si>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</si>
  <si>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</si>
  <si>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</si>
  <si>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</si>
  <si>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</si>
  <si>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</si>
  <si>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</si>
  <si>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</si>
  <si>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</si>
  <si>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</si>
  <si>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</si>
  <si>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</si>
  <si>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</si>
  <si>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</si>
  <si>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</si>
  <si>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</si>
  <si>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</si>
  <si>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</si>
  <si>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</si>
  <si>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</si>
  <si>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</si>
  <si>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</si>
  <si>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</si>
  <si>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</si>
  <si>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</si>
  <si>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</si>
  <si>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</si>
  <si>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</si>
  <si>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</si>
  <si>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</si>
  <si>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</si>
  <si>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</si>
  <si>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</si>
  <si>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</si>
  <si>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</si>
  <si>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</si>
  <si>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</si>
  <si>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</si>
  <si>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</si>
  <si>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</si>
  <si>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</si>
  <si>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</si>
  <si>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</si>
  <si>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</si>
  <si>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</si>
  <si>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</si>
  <si>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</si>
  <si>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</si>
  <si>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</si>
  <si>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</si>
  <si>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</si>
  <si>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</si>
  <si>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</si>
  <si>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</si>
  <si>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</si>
  <si>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</si>
  <si>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</si>
  <si>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</si>
  <si>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</si>
  <si>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</si>
  <si>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</si>
  <si>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</si>
  <si>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</si>
  <si>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</si>
  <si>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</si>
  <si>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</si>
  <si>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</si>
  <si>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</si>
  <si>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</si>
  <si>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</si>
  <si>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</si>
  <si>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</si>
  <si>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</si>
  <si>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</si>
  <si>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</si>
  <si>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</si>
  <si>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</si>
  <si>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</si>
  <si>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</si>
  <si>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</si>
  <si>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</si>
  <si>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</si>
  <si>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</si>
  <si>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</si>
  <si>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</si>
  <si>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</si>
  <si>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</si>
  <si>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</si>
  <si>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</si>
  <si>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</si>
  <si>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</si>
  <si>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</si>
  <si>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</si>
  <si>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</si>
  <si>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</si>
  <si>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</si>
  <si>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</si>
  <si>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</si>
  <si>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</si>
  <si>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</si>
  <si>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</si>
  <si>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</si>
  <si>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</si>
  <si>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</si>
  <si>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</si>
  <si>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</si>
  <si>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</si>
  <si>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</si>
  <si>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</si>
  <si>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</si>
  <si>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</si>
  <si>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</si>
  <si>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</si>
  <si>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</si>
  <si>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</si>
  <si>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</si>
  <si>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</si>
  <si>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</si>
  <si>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</si>
  <si>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</si>
  <si>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</si>
  <si>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</si>
  <si>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</si>
  <si>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</si>
  <si>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</si>
  <si>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</si>
  <si>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</si>
  <si>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</si>
  <si>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</si>
  <si>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</si>
  <si>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</si>
  <si>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</si>
  <si>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</si>
  <si>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</si>
  <si>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</si>
  <si>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</si>
  <si>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</si>
  <si>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</si>
  <si>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</si>
  <si>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</si>
  <si>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</si>
  <si>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</si>
  <si>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</si>
  <si>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</si>
  <si>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</si>
  <si>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</si>
  <si>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</si>
  <si>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</si>
  <si>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</si>
  <si>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</si>
  <si>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</si>
  <si>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</si>
  <si>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</si>
  <si>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</si>
  <si>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</si>
  <si>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</si>
  <si>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</si>
  <si>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</si>
  <si>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</si>
  <si>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</si>
  <si>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</si>
  <si>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</si>
  <si>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</si>
  <si>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</si>
  <si>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</si>
  <si>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</si>
  <si>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</si>
  <si>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</si>
  <si>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</si>
  <si>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</si>
  <si>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</si>
  <si>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</si>
  <si>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</si>
  <si>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</si>
  <si>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</si>
  <si>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</si>
  <si>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</si>
  <si>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</si>
  <si>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</si>
  <si>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</si>
  <si>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</si>
  <si>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</si>
  <si>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</si>
  <si>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</si>
  <si>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</si>
  <si>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</si>
  <si>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</si>
  <si>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</si>
  <si>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</si>
  <si>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</si>
  <si>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</si>
  <si>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</si>
  <si>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</si>
  <si>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</si>
  <si>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</si>
  <si>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</si>
  <si>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</si>
  <si>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</si>
  <si>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</si>
  <si>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</si>
  <si>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</si>
  <si>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</si>
  <si>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</si>
  <si>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</si>
  <si>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</si>
  <si>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</si>
  <si>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</si>
  <si>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</si>
  <si>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</si>
  <si>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</si>
  <si>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</si>
  <si>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</si>
  <si>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</si>
  <si>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</si>
  <si>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</si>
  <si>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</si>
  <si>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</si>
  <si>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</si>
  <si>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</si>
  <si>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</si>
  <si>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</si>
  <si>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</si>
  <si>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</si>
  <si>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</si>
  <si>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</si>
  <si>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</si>
  <si>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</si>
  <si>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</si>
  <si>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</si>
  <si>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</si>
  <si>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</si>
  <si>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</si>
  <si>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</si>
  <si>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</si>
  <si>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</si>
  <si>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</si>
  <si>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</si>
  <si>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</si>
  <si>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</si>
  <si>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</si>
  <si>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</si>
  <si>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</si>
  <si>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</si>
  <si>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</si>
  <si>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</si>
  <si>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</si>
  <si>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</si>
  <si>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</si>
  <si>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</si>
  <si>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</si>
  <si>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</si>
  <si>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</si>
  <si>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</si>
  <si>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</si>
  <si>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</si>
  <si>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</si>
  <si>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</si>
  <si>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</si>
  <si>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</si>
  <si>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</si>
  <si>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</si>
  <si>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</si>
  <si>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</si>
  <si>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</si>
  <si>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</si>
  <si>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</si>
  <si>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</si>
  <si>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</si>
  <si>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</si>
  <si>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</si>
  <si>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</si>
  <si>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</si>
  <si>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</si>
  <si>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</si>
  <si>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</si>
  <si>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</si>
  <si>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</si>
  <si>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</si>
  <si>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</si>
  <si>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</si>
  <si>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</si>
  <si>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</si>
  <si>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</si>
  <si>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</si>
  <si>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</si>
  <si>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</si>
  <si>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</si>
  <si>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</si>
  <si>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</si>
  <si>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</si>
  <si>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</si>
  <si>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</si>
  <si>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</si>
  <si>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</si>
  <si>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</si>
  <si>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</si>
  <si>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</si>
  <si>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</si>
  <si>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</si>
  <si>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</si>
  <si>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</si>
  <si>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</si>
  <si>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</si>
  <si>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</si>
  <si>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</si>
  <si>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</si>
  <si>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</si>
  <si>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</si>
  <si>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</si>
  <si>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</si>
  <si>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</si>
  <si>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</si>
  <si>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</si>
  <si>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</si>
  <si>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</si>
  <si>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</si>
  <si>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</si>
  <si>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</si>
  <si>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</si>
  <si>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</si>
  <si>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</si>
  <si>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</si>
  <si>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</si>
  <si>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</si>
  <si>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</si>
  <si>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</si>
  <si>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</si>
  <si>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</si>
  <si>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</si>
  <si>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</si>
  <si>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</si>
  <si>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</si>
  <si>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</si>
  <si>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</si>
  <si>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</si>
  <si>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</si>
  <si>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</si>
  <si>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</si>
  <si>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</si>
  <si>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</si>
  <si>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</si>
  <si>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</si>
  <si>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</si>
  <si>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</si>
  <si>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</si>
  <si>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</si>
  <si>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</si>
  <si>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</si>
  <si>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</si>
  <si>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</si>
  <si>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</si>
  <si>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</si>
  <si>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</si>
  <si>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</si>
  <si>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</si>
  <si>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</si>
  <si>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</si>
  <si>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</si>
  <si>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</si>
  <si>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</si>
  <si>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</si>
  <si>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</si>
  <si>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</si>
  <si>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</si>
  <si>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</si>
  <si>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</si>
  <si>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</si>
  <si>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</si>
  <si>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</si>
  <si>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</si>
  <si>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</si>
  <si>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</si>
  <si>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</si>
  <si>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</si>
  <si>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</si>
  <si>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</si>
  <si>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</si>
  <si>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</si>
  <si>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</si>
  <si>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</si>
  <si>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</si>
  <si>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</si>
  <si>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</si>
  <si>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</si>
  <si>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</si>
  <si>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</si>
  <si>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</si>
  <si>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</si>
  <si>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</si>
  <si>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</si>
  <si>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</si>
  <si>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</si>
  <si>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</si>
  <si>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</si>
  <si>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</si>
  <si>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</si>
  <si>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</si>
  <si>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</si>
  <si>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</si>
  <si>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</si>
  <si>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</si>
  <si>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</si>
  <si>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</si>
  <si>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</si>
  <si>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</si>
  <si>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</si>
  <si>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</si>
  <si>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</si>
  <si>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</si>
  <si>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</si>
  <si>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</si>
  <si>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</si>
  <si>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</si>
  <si>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</si>
  <si>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</si>
  <si>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</si>
  <si>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</si>
  <si>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</si>
  <si>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</si>
  <si>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</si>
  <si>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</si>
  <si>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</si>
  <si>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</si>
  <si>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</si>
  <si>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</si>
  <si>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</si>
  <si>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</si>
  <si>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</si>
  <si>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</si>
  <si>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</si>
  <si>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</si>
  <si>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</si>
  <si>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</si>
  <si>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</si>
  <si>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</si>
  <si>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</si>
  <si>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</si>
  <si>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</si>
  <si>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</si>
  <si>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</si>
  <si>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</si>
  <si>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</si>
  <si>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</si>
  <si>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</si>
  <si>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</si>
  <si>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</si>
  <si>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</si>
  <si>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</si>
  <si>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</si>
  <si>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</si>
  <si>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</si>
  <si>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</si>
  <si>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</si>
  <si>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</si>
  <si>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</si>
  <si>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</si>
  <si>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</si>
  <si>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</si>
  <si>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</si>
  <si>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</si>
  <si>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</si>
  <si>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</si>
  <si>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</si>
  <si>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</si>
  <si>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</si>
  <si>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</si>
  <si>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</si>
  <si>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</si>
  <si>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</si>
  <si>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</si>
  <si>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</si>
  <si>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</si>
  <si>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</si>
  <si>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</si>
  <si>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</si>
  <si>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</si>
  <si>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</si>
  <si>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</si>
  <si>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</si>
  <si>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</si>
  <si>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</si>
  <si>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</si>
  <si>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</si>
  <si>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</si>
  <si>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</si>
  <si>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</si>
  <si>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</si>
  <si>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</si>
  <si>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</si>
  <si>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</si>
  <si>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</si>
  <si>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</si>
  <si>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</si>
  <si>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</si>
  <si>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</si>
  <si>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</si>
  <si>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</si>
  <si>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</si>
  <si>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</si>
  <si>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</si>
  <si>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</si>
  <si>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</si>
  <si>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</si>
  <si>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</si>
  <si>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</si>
  <si>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</si>
  <si>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</si>
  <si>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</si>
  <si>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</si>
  <si>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</si>
  <si>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</si>
  <si>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</si>
  <si>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</si>
  <si>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</si>
  <si>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</si>
  <si>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</si>
  <si>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</si>
  <si>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</si>
  <si>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</si>
  <si>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</si>
  <si>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</si>
  <si>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</si>
  <si>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</si>
  <si>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</si>
  <si>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</si>
  <si>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</si>
  <si>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</si>
  <si>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</si>
  <si>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</si>
  <si>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</si>
  <si>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</si>
  <si>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</si>
  <si>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</si>
  <si>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</si>
  <si>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</si>
  <si>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</si>
  <si>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</si>
  <si>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</si>
  <si>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</si>
  <si>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</si>
  <si>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</si>
  <si>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</si>
  <si>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</si>
  <si>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</si>
  <si>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</si>
  <si>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</si>
  <si>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</si>
  <si>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</si>
  <si>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</si>
  <si>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</si>
  <si>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</si>
  <si>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</si>
  <si>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</si>
  <si>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</si>
  <si>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</si>
  <si>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</si>
  <si>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</si>
  <si>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</si>
  <si>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</si>
  <si>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</si>
  <si>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</si>
  <si>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</si>
  <si>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</si>
  <si>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</si>
  <si>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</si>
  <si>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</si>
  <si>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</si>
  <si>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</si>
  <si>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</si>
  <si>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</si>
  <si>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</si>
  <si>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</si>
  <si>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</si>
  <si>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</si>
  <si>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</si>
  <si>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</si>
  <si>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</si>
  <si>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</si>
  <si>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</si>
  <si>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</si>
  <si>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</si>
  <si>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</si>
  <si>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</si>
  <si>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</si>
  <si>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</si>
  <si>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</si>
  <si>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</si>
  <si>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</si>
  <si>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</si>
  <si>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</si>
  <si>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</si>
  <si>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</si>
  <si>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</si>
  <si>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</si>
  <si>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</si>
  <si>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</si>
  <si>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</si>
  <si>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</si>
  <si>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</si>
  <si>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</si>
  <si>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</si>
  <si>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</si>
  <si>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</si>
  <si>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</si>
  <si>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</si>
  <si>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</si>
  <si>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</si>
  <si>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</si>
  <si>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</si>
  <si>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</si>
  <si>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</si>
  <si>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</si>
  <si>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</si>
  <si>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</si>
  <si>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</si>
  <si>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</si>
  <si>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</si>
  <si>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</si>
  <si>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</si>
  <si>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</si>
  <si>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</si>
  <si>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</si>
  <si>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</si>
  <si>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</si>
  <si>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</si>
  <si>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</si>
  <si>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</si>
  <si>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</si>
  <si>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</si>
  <si>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</si>
  <si>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</si>
  <si>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</si>
  <si>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</si>
  <si>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</si>
  <si>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</si>
  <si>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</si>
  <si>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</si>
  <si>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</si>
  <si>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</si>
  <si>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</si>
  <si>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</si>
  <si>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</si>
  <si>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</si>
  <si>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</si>
  <si>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</si>
  <si>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</si>
  <si>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</si>
  <si>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</si>
  <si>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</si>
  <si>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</si>
  <si>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</si>
  <si>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</si>
  <si>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</si>
  <si>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</si>
  <si>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</si>
  <si>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</si>
  <si>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</si>
  <si>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</si>
  <si>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</si>
  <si>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</si>
  <si>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</si>
  <si>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</si>
  <si>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</si>
  <si>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</si>
  <si>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</si>
  <si>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</si>
  <si>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</si>
  <si>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</si>
  <si>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</si>
  <si>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</si>
  <si>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</si>
  <si>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</si>
  <si>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</si>
  <si>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</si>
  <si>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</si>
  <si>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</si>
  <si>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</si>
  <si>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</si>
  <si>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</si>
  <si>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</si>
  <si>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</si>
  <si>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</si>
  <si>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</si>
  <si>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</si>
  <si>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</si>
  <si>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</si>
  <si>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</si>
  <si>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</si>
  <si>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</si>
  <si>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</si>
  <si>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</si>
  <si>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</si>
  <si>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</si>
  <si>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</si>
  <si>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</si>
  <si>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</si>
  <si>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</si>
  <si>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</si>
  <si>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</si>
  <si>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</si>
  <si>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</si>
  <si>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</si>
  <si>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</si>
  <si>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</si>
  <si>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</si>
  <si>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</si>
  <si>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</si>
  <si>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</si>
  <si>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</si>
  <si>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</si>
  <si>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</si>
  <si>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</si>
  <si>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</si>
  <si>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</si>
  <si>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</si>
  <si>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</si>
  <si>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</si>
  <si>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</si>
  <si>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</si>
  <si>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</si>
  <si>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</si>
  <si>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</si>
  <si>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</si>
  <si>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</si>
  <si>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</si>
  <si>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</si>
  <si>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</si>
  <si>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</si>
  <si>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</si>
  <si>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</si>
  <si>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</si>
  <si>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</si>
  <si>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</si>
  <si>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</si>
  <si>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</si>
  <si>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</si>
  <si>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</si>
  <si>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</si>
  <si>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</si>
  <si>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</si>
  <si>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</si>
  <si>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</si>
  <si>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</si>
  <si>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</si>
  <si>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</si>
  <si>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</si>
  <si>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</si>
  <si>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</si>
  <si>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</si>
  <si>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</si>
  <si>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</si>
  <si>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</si>
  <si>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</si>
  <si>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</si>
  <si>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</si>
  <si>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</si>
  <si>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</si>
  <si>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</si>
  <si>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</si>
  <si>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</si>
  <si>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</si>
  <si>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</si>
  <si>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</si>
  <si>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</si>
  <si>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</si>
  <si>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</si>
  <si>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</si>
  <si>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</si>
  <si>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</si>
  <si>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</si>
  <si>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</si>
  <si>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</si>
  <si>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</si>
  <si>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</si>
  <si>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</si>
  <si>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</si>
  <si>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</si>
  <si>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</si>
  <si>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</si>
  <si>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</si>
  <si>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</si>
  <si>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</si>
  <si>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</si>
  <si>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</si>
  <si>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</si>
  <si>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</si>
  <si>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</si>
  <si>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</si>
  <si>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</si>
  <si>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</si>
  <si>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</si>
  <si>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</si>
  <si>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</si>
  <si>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</si>
  <si>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</si>
  <si>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</si>
  <si>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</si>
  <si>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</si>
  <si>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</si>
  <si>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</si>
  <si>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</si>
  <si>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</si>
  <si>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</si>
  <si>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</si>
  <si>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</si>
  <si>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</si>
  <si>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</si>
  <si>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</si>
  <si>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</si>
  <si>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</si>
  <si>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</si>
  <si>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</si>
  <si>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</si>
  <si>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</si>
  <si>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</si>
  <si>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</si>
  <si>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</si>
  <si>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</si>
  <si>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</si>
  <si>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</si>
  <si>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</si>
  <si>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</si>
  <si>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</si>
  <si>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</si>
  <si>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</si>
  <si>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</si>
  <si>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</si>
  <si>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</si>
  <si>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</si>
  <si>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</si>
  <si>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</si>
  <si>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</si>
  <si>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</si>
  <si>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</si>
  <si>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</si>
  <si>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</si>
  <si>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</si>
  <si>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</si>
  <si>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</si>
  <si>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</si>
  <si>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</si>
  <si>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</si>
  <si>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</si>
  <si>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</si>
  <si>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</si>
  <si>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</si>
  <si>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</si>
  <si>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</si>
  <si>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</si>
  <si>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</si>
  <si>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</si>
  <si>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</si>
  <si>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</si>
  <si>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</si>
  <si>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</si>
  <si>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</si>
  <si>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</si>
  <si>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</si>
  <si>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</si>
  <si>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</si>
  <si>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</si>
  <si>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</si>
  <si>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</si>
  <si>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</si>
  <si>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</si>
  <si>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</si>
  <si>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</si>
  <si>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</si>
  <si>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</si>
  <si>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</si>
  <si>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</si>
  <si>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</si>
  <si>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</si>
  <si>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</si>
  <si>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</si>
  <si>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</si>
  <si>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</si>
  <si>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</si>
  <si>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</si>
  <si>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</si>
  <si>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</si>
  <si>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</si>
  <si>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</si>
  <si>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</si>
  <si>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</si>
  <si>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</si>
  <si>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</si>
  <si>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</si>
  <si>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</si>
  <si>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</si>
  <si>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</si>
  <si>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</si>
  <si>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</si>
  <si>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</si>
  <si>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</si>
  <si>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</si>
  <si>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</si>
  <si>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</si>
  <si>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</si>
  <si>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</si>
  <si>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</si>
  <si>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</si>
  <si>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</si>
  <si>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</si>
  <si>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</si>
  <si>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</si>
  <si>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</si>
  <si>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</si>
  <si>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</si>
  <si>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</si>
  <si>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</si>
  <si>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</si>
  <si>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</si>
  <si>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</si>
  <si>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</si>
  <si>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</si>
  <si>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</si>
  <si>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</si>
  <si>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</si>
  <si>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</si>
  <si>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</si>
  <si>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</si>
  <si>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</si>
  <si>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</si>
  <si>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</si>
  <si>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</si>
  <si>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</si>
  <si>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</si>
  <si>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</si>
  <si>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</si>
  <si>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</si>
  <si>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</si>
  <si>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</si>
  <si>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</si>
  <si>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</si>
  <si>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</si>
  <si>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</si>
  <si>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</si>
  <si>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</si>
  <si>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</si>
  <si>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</si>
  <si>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</si>
  <si>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</si>
  <si>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</si>
  <si>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</si>
  <si>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</si>
  <si>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</si>
  <si>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</si>
  <si>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</si>
  <si>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</si>
  <si>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</si>
  <si>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</si>
  <si>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</si>
  <si>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</si>
  <si>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</si>
  <si>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</si>
  <si>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</si>
  <si>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</si>
  <si>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</si>
  <si>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</si>
  <si>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</si>
  <si>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</si>
  <si>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</si>
  <si>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</si>
  <si>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</si>
  <si>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</si>
  <si>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</si>
  <si>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</si>
  <si>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</si>
  <si>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</si>
  <si>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</si>
  <si>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</si>
  <si>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</si>
  <si>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</si>
  <si>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</si>
  <si>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</si>
  <si>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</si>
  <si>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</si>
  <si>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</si>
  <si>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</si>
  <si>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</si>
  <si>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</si>
  <si>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</si>
  <si>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</si>
  <si>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</si>
  <si>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</si>
  <si>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</si>
  <si>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</si>
  <si>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</si>
  <si>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</si>
  <si>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</si>
  <si>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</si>
  <si>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</si>
  <si>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</si>
  <si>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</si>
  <si>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</si>
  <si>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</si>
  <si>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</si>
  <si>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</si>
  <si>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</si>
  <si>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</si>
  <si>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</si>
  <si>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</si>
  <si>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</si>
  <si>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</si>
  <si>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</si>
  <si>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</si>
  <si>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</si>
  <si>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</si>
  <si>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</si>
  <si>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</si>
  <si>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</si>
  <si>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</si>
  <si>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</si>
  <si>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</si>
  <si>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</si>
  <si>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</si>
  <si>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</si>
  <si>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</si>
  <si>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</si>
  <si>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</si>
  <si>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</si>
  <si>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</si>
  <si>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</si>
  <si>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</si>
  <si>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</si>
  <si>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</si>
  <si>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</si>
  <si>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</si>
  <si>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</si>
  <si>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</si>
  <si>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</si>
  <si>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</si>
  <si>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</si>
  <si>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</si>
  <si>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</si>
  <si>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</si>
  <si>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</si>
  <si>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</si>
  <si>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</si>
  <si>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</si>
  <si>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</si>
  <si>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</si>
  <si>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</si>
  <si>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</si>
  <si>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</si>
  <si>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</si>
  <si>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</si>
  <si>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</si>
  <si>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</si>
  <si>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</si>
  <si>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</si>
  <si>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</si>
  <si>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</si>
  <si>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</si>
  <si>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</si>
  <si>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</si>
  <si>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</si>
  <si>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</si>
  <si>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</si>
  <si>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</si>
  <si>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</si>
  <si>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</si>
  <si>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</si>
  <si>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</si>
  <si>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</si>
  <si>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</si>
  <si>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</si>
  <si>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</si>
  <si>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</si>
  <si>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</si>
  <si>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</si>
  <si>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</si>
  <si>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</si>
  <si>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</si>
  <si>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</si>
  <si>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</si>
  <si>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</si>
  <si>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</si>
  <si>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</si>
  <si>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</si>
  <si>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</si>
  <si>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</si>
  <si>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</si>
  <si>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</si>
  <si>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</si>
  <si>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</si>
  <si>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</si>
  <si>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</si>
  <si>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</si>
  <si>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</si>
  <si>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</si>
  <si>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</si>
  <si>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</si>
  <si>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</si>
  <si>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</si>
  <si>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</si>
  <si>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</si>
  <si>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</si>
  <si>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</si>
  <si>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</si>
  <si>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</si>
  <si>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</si>
  <si>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</si>
  <si>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</si>
  <si>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</si>
  <si>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</si>
  <si>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</si>
  <si>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</si>
  <si>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</si>
  <si>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</si>
  <si>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</si>
  <si>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</si>
  <si>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</si>
  <si>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</si>
  <si>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</si>
  <si>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</si>
  <si>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</si>
  <si>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</si>
  <si>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</si>
  <si>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</si>
  <si>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</si>
  <si>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</si>
  <si>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</si>
  <si>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</si>
  <si>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</si>
  <si>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</si>
  <si>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</si>
  <si>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</si>
  <si>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</si>
  <si>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</si>
  <si>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</si>
  <si>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</si>
  <si>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</si>
  <si>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</si>
  <si>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</si>
  <si>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</si>
  <si>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</si>
  <si>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</si>
  <si>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</si>
  <si>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</si>
  <si>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</si>
  <si>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</si>
  <si>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</si>
  <si>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</si>
  <si>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</si>
  <si>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</si>
  <si>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</si>
  <si>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</si>
  <si>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</si>
  <si>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</si>
  <si>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</si>
  <si>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</si>
  <si>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</si>
  <si>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</si>
  <si>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</si>
  <si>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</si>
  <si>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</si>
  <si>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</si>
  <si>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</si>
  <si>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</si>
  <si>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</si>
  <si>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</si>
  <si>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</si>
  <si>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</si>
  <si>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</si>
  <si>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</si>
  <si>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</si>
  <si>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</si>
  <si>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</si>
  <si>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</si>
  <si>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</si>
  <si>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</si>
  <si>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</si>
  <si>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</si>
  <si>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</si>
  <si>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</si>
  <si>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</si>
  <si>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</si>
  <si>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</si>
  <si>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</si>
  <si>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</si>
  <si>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</si>
  <si>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</si>
  <si>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</si>
  <si>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</si>
  <si>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</si>
  <si>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</si>
  <si>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</si>
  <si>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</si>
  <si>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</si>
  <si>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</si>
  <si>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</si>
  <si>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</si>
  <si>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</si>
  <si>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</si>
  <si>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</si>
  <si>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</si>
  <si>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</si>
  <si>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</si>
  <si>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</si>
  <si>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</si>
  <si>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</si>
  <si>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</si>
  <si>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</si>
  <si>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</si>
  <si>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</si>
  <si>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</si>
  <si>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</si>
  <si>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</si>
  <si>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</si>
  <si>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</si>
  <si>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</si>
  <si>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</si>
  <si>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</si>
  <si>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</si>
  <si>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</si>
  <si>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</si>
  <si>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</si>
  <si>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</si>
  <si>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</si>
  <si>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</si>
  <si>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</si>
  <si>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</si>
  <si>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</si>
  <si>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</si>
  <si>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</si>
  <si>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</si>
  <si>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</si>
  <si>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</si>
  <si>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</si>
  <si>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</si>
  <si>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</si>
  <si>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</si>
  <si>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</si>
  <si>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</si>
  <si>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</si>
  <si>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</si>
  <si>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</si>
  <si>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</si>
  <si>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</si>
  <si>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</si>
  <si>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</si>
  <si>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</si>
  <si>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</si>
  <si>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</si>
  <si>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</si>
  <si>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</si>
  <si>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</si>
  <si>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</si>
  <si>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</si>
  <si>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</si>
  <si>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</si>
  <si>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</si>
  <si>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</si>
  <si>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</si>
  <si>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</si>
  <si>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</si>
  <si>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</si>
  <si>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</si>
  <si>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</si>
  <si>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</si>
  <si>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</si>
  <si>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</si>
  <si>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</si>
  <si>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</si>
  <si>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</si>
  <si>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</si>
  <si>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</si>
  <si>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</si>
  <si>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</si>
  <si>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</si>
  <si>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</si>
  <si>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</si>
  <si>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</si>
  <si>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</si>
  <si>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</si>
  <si>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</si>
  <si>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</si>
  <si>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</si>
  <si>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</si>
  <si>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</si>
  <si>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</si>
  <si>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</si>
  <si>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</si>
  <si>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</si>
  <si>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</si>
  <si>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</si>
  <si>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</si>
  <si>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</si>
  <si>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</si>
  <si>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</si>
  <si>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</si>
  <si>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</si>
  <si>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</si>
  <si>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</si>
  <si>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</si>
  <si>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</si>
  <si>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</si>
  <si>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</si>
  <si>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</si>
  <si>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</si>
  <si>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</si>
  <si>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</si>
  <si>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</si>
  <si>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</si>
  <si>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</si>
  <si>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</si>
  <si>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</si>
  <si>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</si>
  <si>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</si>
  <si>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</si>
  <si>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</si>
  <si>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</si>
  <si>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</si>
  <si>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</si>
  <si>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</si>
  <si>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</si>
  <si>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</si>
  <si>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</si>
  <si>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</si>
  <si>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</si>
  <si>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</si>
  <si>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</si>
  <si>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</si>
  <si>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</si>
  <si>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</si>
  <si>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</si>
  <si>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</si>
  <si>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</si>
  <si>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</si>
  <si>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</si>
  <si>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</si>
  <si>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</si>
  <si>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</si>
  <si>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</si>
  <si>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</si>
  <si>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</si>
  <si>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</si>
  <si>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</si>
  <si>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</si>
  <si>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</si>
  <si>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</si>
  <si>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</si>
  <si>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</si>
  <si>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</si>
  <si>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</si>
  <si>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</si>
  <si>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</si>
  <si>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</si>
  <si>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</si>
  <si>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</si>
  <si>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</si>
  <si>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</si>
  <si>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</si>
  <si>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</si>
  <si>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</si>
  <si>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</si>
  <si>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</si>
  <si>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</si>
  <si>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</si>
  <si>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</si>
  <si>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</si>
  <si>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</si>
  <si>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</si>
  <si>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</si>
  <si>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</si>
  <si>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</si>
  <si>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</si>
  <si>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</si>
  <si>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</si>
  <si>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</si>
  <si>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</si>
  <si>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</si>
  <si>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</si>
  <si>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</si>
  <si>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</si>
  <si>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</si>
  <si>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</si>
  <si>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</si>
  <si>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</si>
  <si>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</si>
  <si>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</si>
  <si>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</si>
  <si>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</si>
  <si>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</si>
  <si>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</si>
  <si>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</si>
  <si>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</si>
  <si>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</si>
  <si>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</si>
  <si>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</si>
  <si>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</si>
  <si>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</si>
  <si>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</si>
  <si>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</si>
  <si>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</si>
  <si>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</si>
  <si>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</si>
  <si>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</si>
  <si>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</si>
  <si>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</si>
  <si>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</si>
  <si>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</si>
  <si>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</si>
  <si>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</si>
  <si>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</si>
  <si>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</si>
  <si>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</si>
  <si>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</si>
  <si>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</si>
  <si>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</si>
  <si>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</si>
  <si>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</si>
  <si>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</si>
  <si>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</si>
  <si>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</si>
  <si>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</si>
  <si>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</si>
  <si>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</si>
  <si>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</si>
  <si>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</si>
  <si>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</si>
  <si>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</si>
  <si>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</si>
  <si>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</si>
  <si>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</si>
  <si>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</si>
  <si>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</si>
  <si>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</si>
  <si>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</si>
  <si>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</si>
  <si>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</si>
  <si>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</si>
  <si>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</si>
  <si>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</si>
  <si>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</si>
  <si>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</si>
  <si>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</si>
  <si>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</si>
  <si>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</si>
  <si>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</si>
  <si>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</si>
  <si>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</si>
  <si>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</si>
  <si>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</si>
  <si>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</si>
  <si>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</si>
  <si>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</si>
  <si>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</si>
  <si>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</si>
  <si>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</si>
  <si>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</si>
  <si>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</si>
  <si>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</si>
  <si>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</si>
  <si>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</si>
  <si>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</si>
  <si>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</si>
  <si>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</si>
  <si>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</si>
  <si>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</si>
  <si>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</si>
  <si>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</si>
  <si>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</si>
  <si>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</si>
  <si>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</si>
  <si>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</si>
  <si>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</si>
  <si>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</si>
  <si>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</si>
  <si>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</si>
  <si>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</si>
  <si>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</si>
  <si>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</si>
  <si>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</si>
  <si>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</si>
  <si>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</si>
  <si>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</si>
  <si>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</si>
  <si>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</si>
  <si>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</si>
  <si>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</si>
  <si>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</si>
  <si>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</si>
  <si>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</si>
  <si>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</si>
  <si>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</si>
  <si>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</si>
  <si>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</si>
  <si>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</si>
  <si>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</si>
  <si>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</si>
  <si>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</si>
  <si>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</si>
  <si>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</si>
  <si>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</si>
  <si>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</si>
  <si>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</si>
  <si>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</si>
  <si>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</si>
  <si>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</si>
  <si>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</si>
  <si>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</si>
  <si>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</si>
  <si>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</si>
  <si>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</si>
  <si>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</si>
  <si>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</si>
  <si>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</si>
  <si>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</si>
  <si>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</si>
  <si>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</si>
  <si>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</si>
  <si>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</si>
  <si>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</si>
  <si>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</si>
  <si>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</si>
  <si>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</si>
  <si>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</si>
  <si>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</si>
  <si>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</si>
  <si>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</si>
  <si>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</si>
  <si>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</si>
  <si>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</si>
  <si>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</si>
  <si>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</si>
  <si>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</si>
  <si>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</si>
  <si>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</si>
  <si>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</si>
  <si>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</si>
  <si>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</si>
  <si>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</si>
  <si>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</si>
  <si>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</si>
  <si>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</si>
  <si>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</si>
  <si>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</si>
  <si>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</si>
  <si>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</si>
  <si>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</si>
  <si>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</si>
  <si>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</si>
  <si>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</si>
  <si>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</si>
  <si>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</si>
  <si>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</si>
  <si>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</si>
  <si>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</si>
  <si>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</si>
  <si>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</si>
  <si>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</si>
  <si>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</si>
  <si>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</si>
  <si>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</si>
  <si>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</si>
  <si>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</si>
  <si>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</si>
  <si>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</si>
  <si>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</si>
  <si>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</si>
  <si>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</si>
  <si>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</si>
  <si>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</si>
  <si>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</si>
  <si>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</si>
  <si>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</si>
  <si>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</si>
  <si>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</si>
  <si>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</si>
  <si>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</si>
  <si>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</si>
  <si>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</si>
  <si>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</si>
  <si>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</si>
  <si>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</si>
  <si>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</si>
  <si>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</si>
  <si>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</si>
  <si>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</si>
  <si>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</si>
  <si>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</si>
  <si>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</si>
  <si>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</si>
  <si>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</si>
  <si>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</si>
  <si>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</si>
  <si>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</si>
  <si>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</si>
  <si>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</si>
  <si>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</si>
  <si>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</si>
  <si>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</si>
  <si>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</si>
  <si>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</si>
  <si>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</si>
  <si>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</si>
  <si>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</si>
  <si>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</si>
  <si>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</si>
  <si>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</si>
  <si>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</si>
  <si>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</si>
  <si>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</si>
  <si>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</si>
  <si>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</si>
  <si>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</si>
  <si>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</si>
  <si>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</si>
  <si>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</si>
  <si>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</si>
  <si>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</si>
  <si>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</si>
  <si>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</si>
  <si>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</si>
  <si>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</si>
  <si>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</si>
  <si>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</si>
  <si>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</si>
  <si>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</si>
  <si>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</si>
  <si>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</si>
  <si>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</si>
  <si>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</si>
  <si>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</si>
  <si>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</si>
  <si>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</si>
  <si>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</si>
  <si>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</si>
  <si>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</si>
  <si>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</si>
  <si>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</si>
  <si>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</si>
  <si>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</si>
  <si>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</si>
  <si>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</si>
  <si>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</si>
  <si>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</si>
  <si>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</si>
  <si>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</si>
  <si>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</si>
  <si>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</si>
  <si>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</si>
  <si>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</si>
  <si>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</si>
  <si>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</si>
  <si>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</si>
  <si>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</si>
  <si>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</si>
  <si>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</si>
  <si>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</si>
  <si>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</si>
  <si>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</si>
  <si>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</si>
  <si>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</si>
  <si>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</si>
  <si>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</si>
  <si>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</si>
  <si>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</si>
  <si>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</si>
  <si>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</si>
  <si>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</si>
  <si>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</si>
  <si>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</si>
  <si>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</si>
  <si>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</si>
  <si>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</si>
  <si>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</si>
  <si>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</si>
  <si>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</si>
  <si>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</si>
  <si>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</si>
  <si>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</si>
  <si>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</si>
  <si>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</si>
  <si>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</si>
  <si>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</si>
  <si>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</si>
  <si>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</si>
  <si>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</si>
  <si>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</si>
  <si>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</si>
  <si>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</si>
  <si>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</si>
  <si>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</si>
  <si>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</si>
  <si>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</si>
  <si>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</si>
  <si>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</si>
  <si>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</si>
  <si>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</si>
  <si>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</si>
  <si>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</si>
  <si>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</si>
  <si>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</si>
  <si>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</si>
  <si>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</si>
  <si>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</si>
  <si>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</si>
  <si>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</si>
  <si>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</si>
  <si>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</si>
  <si>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</si>
  <si>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</si>
  <si>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</si>
  <si>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</si>
  <si>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</si>
  <si>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</si>
  <si>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</si>
  <si>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</si>
  <si>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</si>
  <si>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</si>
  <si>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</si>
  <si>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</si>
  <si>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</si>
  <si>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</si>
  <si>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</si>
  <si>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</si>
  <si>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</si>
  <si>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</si>
  <si>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</si>
  <si>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</si>
  <si>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</si>
  <si>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</si>
  <si>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</si>
  <si>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</si>
  <si>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</si>
  <si>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</si>
  <si>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</si>
  <si>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</si>
  <si>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</si>
  <si>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</si>
  <si>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</si>
  <si>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</si>
  <si>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</si>
  <si>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</si>
  <si>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</si>
  <si>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</si>
  <si>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</si>
  <si>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</si>
  <si>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</si>
  <si>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</si>
  <si>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</si>
  <si>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</si>
  <si>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</si>
  <si>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</si>
  <si>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</si>
  <si>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</si>
  <si>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</si>
  <si>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</si>
  <si>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</si>
  <si>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</si>
  <si>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</si>
  <si>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</si>
  <si>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</si>
  <si>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</si>
  <si>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</si>
  <si>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</si>
  <si>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</si>
  <si>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</si>
  <si>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</si>
  <si>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</si>
  <si>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</si>
  <si>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</si>
  <si>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</si>
  <si>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</si>
  <si>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</si>
  <si>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</si>
  <si>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</si>
  <si>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</si>
  <si>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</si>
  <si>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</si>
  <si>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</si>
  <si>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</si>
  <si>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</si>
  <si>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</si>
  <si>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</si>
  <si>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</si>
  <si>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</si>
  <si>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</si>
  <si>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</si>
  <si>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</si>
  <si>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</si>
  <si>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</si>
  <si>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</si>
  <si>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</si>
  <si>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</si>
  <si>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</si>
  <si>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</si>
  <si>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</si>
  <si>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</si>
  <si>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</si>
  <si>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</si>
  <si>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</si>
  <si>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</si>
  <si>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</si>
  <si>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</si>
  <si>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</si>
  <si>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</si>
  <si>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</si>
  <si>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</si>
  <si>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</si>
  <si>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</si>
  <si>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</si>
  <si>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</si>
  <si>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</si>
  <si>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</si>
  <si>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</si>
  <si>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</si>
  <si>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</si>
  <si>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</si>
  <si>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</si>
  <si>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</si>
  <si>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</si>
  <si>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</si>
  <si>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</si>
  <si>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</si>
  <si>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</si>
  <si>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</si>
  <si>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</si>
  <si>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</si>
  <si>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</si>
  <si>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</si>
  <si>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</si>
  <si>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</si>
  <si>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</si>
  <si>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</si>
  <si>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</si>
  <si>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</si>
  <si>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</si>
  <si>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</si>
  <si>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</si>
  <si>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</si>
  <si>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</si>
  <si>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</si>
  <si>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</si>
  <si>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</si>
  <si>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</si>
  <si>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</si>
  <si>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</si>
  <si>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</si>
  <si>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</si>
  <si>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</si>
  <si>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</si>
  <si>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</si>
  <si>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</si>
  <si>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</si>
  <si>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</si>
  <si>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</si>
  <si>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</si>
  <si>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</si>
  <si>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</si>
  <si>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</si>
  <si>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</si>
  <si>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</si>
  <si>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</si>
  <si>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</si>
  <si>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</si>
  <si>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</si>
  <si>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</si>
  <si>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</si>
  <si>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</si>
  <si>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</si>
  <si>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</si>
  <si>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</si>
  <si>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</si>
  <si>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</si>
  <si>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</si>
  <si>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</si>
  <si>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</si>
  <si>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</si>
  <si>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</si>
  <si>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</si>
  <si>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</si>
  <si>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</si>
  <si>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</si>
  <si>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</si>
  <si>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</si>
  <si>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</si>
  <si>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</si>
  <si>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</si>
  <si>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</si>
  <si>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</si>
  <si>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</si>
  <si>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</si>
  <si>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</si>
  <si>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</si>
  <si>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</si>
  <si>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</si>
  <si>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</si>
  <si>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</si>
  <si>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</si>
  <si>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</si>
  <si>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</si>
  <si>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</si>
  <si>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</si>
  <si>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</si>
  <si>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</si>
  <si>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</si>
  <si>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</si>
  <si>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</si>
  <si>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</si>
  <si>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</si>
  <si>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</si>
  <si>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</si>
  <si>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</si>
  <si>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</si>
  <si>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</si>
  <si>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</si>
  <si>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</si>
  <si>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</si>
  <si>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</si>
  <si>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</si>
  <si>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</si>
  <si>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</si>
  <si>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</si>
  <si>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</si>
  <si>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</si>
  <si>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</si>
  <si>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</si>
  <si>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</si>
  <si>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</si>
  <si>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</si>
  <si>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</si>
  <si>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</si>
  <si>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</si>
  <si>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</si>
  <si>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</si>
  <si>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</si>
  <si>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</si>
  <si>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</si>
  <si>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</si>
  <si>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</si>
  <si>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</si>
  <si>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</si>
  <si>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</si>
  <si>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</si>
  <si>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</si>
  <si>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</si>
  <si>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</si>
  <si>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</si>
  <si>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</si>
  <si>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</si>
  <si>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</si>
  <si>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</si>
  <si>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</si>
  <si>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</si>
  <si>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</si>
  <si>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</si>
  <si>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</si>
  <si>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</si>
  <si>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</si>
  <si>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</si>
  <si>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</si>
  <si>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</si>
  <si>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</si>
  <si>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</si>
  <si>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</si>
  <si>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</si>
  <si>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</si>
  <si>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</si>
  <si>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</si>
  <si>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</si>
  <si>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</si>
  <si>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</si>
  <si>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</si>
  <si>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</si>
  <si>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</si>
  <si>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</si>
  <si>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</si>
  <si>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</si>
  <si>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</si>
  <si>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</si>
  <si>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</si>
  <si>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</si>
  <si>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</si>
  <si>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</si>
  <si>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</si>
  <si>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</si>
  <si>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</si>
  <si>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</si>
  <si>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</si>
  <si>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</si>
  <si>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</si>
  <si>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</si>
  <si>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</si>
  <si>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</si>
  <si>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</si>
  <si>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</si>
  <si>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</si>
  <si>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</si>
  <si>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</si>
  <si>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</si>
  <si>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</si>
  <si>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</si>
  <si>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</si>
  <si>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</si>
  <si>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</si>
  <si>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</si>
  <si>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</si>
  <si>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</si>
  <si>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</si>
  <si>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</si>
  <si>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</si>
  <si>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</si>
  <si>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</si>
  <si>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</si>
  <si>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</si>
  <si>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</si>
  <si>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</si>
  <si>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</si>
  <si>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</si>
  <si>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</si>
  <si>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</si>
  <si>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</si>
  <si>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</si>
  <si>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</si>
  <si>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</si>
  <si>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</si>
  <si>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</si>
  <si>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</si>
  <si>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</si>
  <si>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</si>
  <si>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</si>
  <si>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</si>
  <si>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</si>
  <si>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</si>
  <si>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</si>
  <si>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</si>
  <si>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</si>
  <si>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</si>
  <si>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</si>
  <si>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</si>
  <si>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</si>
  <si>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</si>
  <si>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</si>
  <si>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</si>
  <si>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</si>
  <si>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</si>
  <si>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</si>
  <si>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</si>
  <si>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</si>
  <si>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</si>
  <si>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</si>
  <si>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</si>
  <si>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</si>
  <si>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</si>
  <si>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</si>
  <si>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</si>
  <si>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</si>
  <si>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</si>
  <si>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</si>
  <si>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</si>
  <si>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</si>
  <si>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</si>
  <si>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</si>
  <si>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</si>
  <si>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</si>
  <si>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</si>
  <si>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</si>
  <si>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</si>
  <si>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</si>
  <si>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</si>
  <si>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</si>
  <si>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</si>
  <si>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</si>
  <si>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</si>
  <si>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</si>
  <si>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</si>
  <si>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</si>
  <si>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</si>
  <si>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</si>
  <si>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</si>
  <si>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</si>
  <si>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</si>
  <si>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</si>
  <si>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</si>
  <si>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</si>
  <si>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</si>
  <si>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</si>
  <si>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</si>
  <si>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</si>
  <si>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</si>
  <si>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</si>
  <si>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</si>
  <si>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</si>
  <si>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</si>
  <si>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</si>
  <si>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</si>
  <si>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</si>
  <si>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</si>
  <si>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</si>
  <si>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</si>
  <si>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</si>
  <si>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</si>
  <si>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</si>
  <si>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</si>
  <si>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</si>
  <si>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</si>
  <si>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</si>
  <si>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</si>
  <si>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</si>
  <si>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</si>
  <si>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</si>
  <si>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</si>
  <si>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</si>
  <si>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</si>
  <si>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</si>
  <si>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</si>
  <si>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</si>
  <si>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</si>
  <si>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</si>
  <si>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</si>
  <si>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</si>
  <si>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</si>
  <si>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</si>
  <si>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</si>
  <si>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</si>
  <si>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</si>
  <si>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</si>
  <si>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</si>
  <si>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</si>
  <si>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</si>
  <si>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</si>
  <si>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</si>
  <si>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</si>
  <si>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</si>
  <si>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</si>
  <si>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</si>
  <si>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</si>
  <si>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</si>
  <si>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</si>
  <si>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</si>
  <si>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</si>
  <si>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</si>
  <si>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</si>
  <si>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</si>
  <si>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</si>
  <si>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</si>
  <si>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</si>
  <si>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</si>
  <si>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</si>
  <si>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</si>
  <si>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</si>
  <si>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</si>
  <si>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</si>
  <si>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</si>
  <si>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</si>
  <si>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</si>
  <si>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</si>
  <si>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</si>
  <si>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</si>
  <si>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</si>
  <si>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</si>
  <si>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</si>
  <si>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</si>
  <si>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</si>
  <si>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</si>
  <si>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</si>
  <si>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</si>
  <si>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</si>
  <si>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</si>
  <si>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</si>
  <si>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</si>
  <si>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</si>
  <si>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</si>
  <si>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</si>
  <si>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</si>
  <si>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</si>
  <si>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</si>
  <si>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</si>
  <si>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</si>
  <si>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</si>
  <si>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</si>
  <si>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</si>
  <si>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</si>
  <si>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</si>
  <si>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</si>
  <si>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</si>
  <si>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</si>
  <si>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</si>
  <si>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</si>
  <si>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</si>
  <si>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</si>
  <si>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</si>
  <si>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</si>
  <si>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</si>
  <si>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</si>
  <si>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</si>
  <si>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</si>
  <si>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</si>
  <si>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</si>
  <si>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</si>
  <si>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</si>
  <si>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</si>
  <si>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</si>
  <si>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</si>
  <si>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</si>
  <si>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</si>
  <si>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</si>
  <si>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</si>
  <si>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</si>
  <si>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</si>
  <si>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</si>
  <si>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</si>
  <si>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</si>
  <si>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</si>
  <si>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</si>
  <si>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</si>
  <si>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</si>
  <si>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</si>
  <si>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</si>
  <si>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</si>
  <si>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</si>
  <si>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</si>
  <si>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</si>
  <si>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</si>
  <si>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</si>
  <si>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</si>
  <si>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</si>
  <si>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</si>
  <si>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</si>
  <si>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</si>
  <si>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</si>
  <si>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</si>
  <si>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</si>
  <si>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</si>
  <si>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</si>
  <si>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</si>
  <si>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</si>
  <si>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</si>
  <si>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</si>
  <si>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</si>
  <si>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</si>
  <si>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</si>
  <si>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</si>
  <si>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</si>
  <si>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</si>
  <si>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</si>
  <si>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</si>
  <si>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</si>
  <si>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</si>
  <si>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</si>
  <si>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</si>
  <si>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</si>
  <si>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</si>
  <si>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</si>
  <si>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</si>
  <si>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</si>
  <si>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</si>
  <si>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</si>
  <si>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</si>
  <si>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</si>
  <si>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</si>
  <si>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</si>
  <si>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</si>
  <si>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</si>
  <si>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</si>
  <si>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</si>
  <si>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</si>
  <si>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</si>
  <si>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</si>
  <si>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</si>
  <si>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</si>
  <si>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</si>
  <si>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</si>
  <si>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</si>
  <si>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</si>
  <si>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</si>
  <si>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</si>
  <si>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</si>
  <si>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</si>
  <si>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</si>
  <si>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</si>
  <si>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</si>
  <si>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</si>
  <si>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</si>
  <si>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</si>
  <si>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</si>
  <si>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</si>
  <si>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</si>
  <si>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</si>
  <si>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</si>
  <si>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</si>
  <si>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</si>
  <si>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</si>
  <si>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</si>
  <si>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</si>
  <si>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</si>
  <si>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</si>
  <si>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</si>
  <si>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</si>
  <si>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</si>
  <si>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</si>
  <si>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</si>
  <si>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</si>
  <si>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</si>
  <si>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</si>
  <si>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</si>
  <si>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</si>
  <si>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</si>
  <si>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</si>
  <si>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</si>
  <si>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</si>
  <si>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</si>
  <si>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</si>
  <si>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</si>
  <si>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</si>
  <si>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</si>
  <si>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</si>
  <si>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</si>
  <si>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</si>
  <si>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</si>
  <si>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</si>
  <si>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</si>
  <si>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</si>
  <si>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</si>
  <si>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</si>
  <si>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</si>
  <si>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</si>
  <si>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</si>
  <si>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</si>
  <si>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</si>
  <si>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</si>
  <si>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</si>
  <si>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</si>
  <si>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</si>
  <si>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</si>
  <si>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</si>
  <si>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</si>
  <si>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</si>
  <si>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</si>
  <si>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</si>
  <si>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</si>
  <si>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</si>
  <si>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</si>
  <si>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</si>
  <si>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</si>
  <si>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</si>
  <si>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</si>
  <si>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</si>
  <si>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</si>
  <si>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</si>
  <si>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</si>
  <si>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</si>
  <si>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</si>
  <si>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</si>
  <si>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</si>
  <si>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</si>
  <si>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</si>
  <si>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</si>
  <si>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</si>
  <si>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</si>
  <si>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</si>
  <si>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</si>
  <si>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</si>
  <si>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</si>
  <si>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</si>
  <si>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</si>
  <si>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</si>
  <si>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</si>
  <si>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</si>
  <si>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</si>
  <si>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</si>
  <si>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</si>
  <si>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</si>
  <si>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</si>
  <si>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</si>
  <si>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</si>
  <si>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</si>
  <si>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</si>
  <si>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</si>
  <si>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</si>
  <si>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</si>
  <si>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</si>
  <si>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</si>
  <si>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</si>
  <si>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</si>
  <si>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</si>
  <si>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</si>
  <si>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</si>
  <si>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</si>
  <si>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</si>
  <si>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</si>
  <si>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</si>
  <si>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</si>
  <si>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</si>
  <si>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</si>
  <si>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</si>
  <si>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</si>
  <si>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</si>
  <si>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</si>
  <si>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</si>
  <si>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</si>
  <si>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</si>
  <si>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</si>
  <si>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</si>
  <si>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</si>
  <si>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</si>
  <si>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</si>
  <si>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</si>
  <si>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</si>
  <si>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</si>
  <si>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</si>
  <si>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</si>
  <si>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</si>
  <si>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</si>
  <si>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</si>
  <si>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</si>
  <si>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</si>
  <si>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</si>
  <si>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</si>
  <si>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</si>
  <si>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</si>
  <si>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</si>
  <si>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</si>
  <si>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</si>
  <si>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</si>
  <si>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</si>
  <si>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</si>
  <si>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</si>
  <si>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</si>
  <si>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</si>
  <si>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</si>
  <si>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</si>
  <si>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</si>
  <si>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</si>
  <si>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</si>
  <si>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</si>
  <si>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</si>
  <si>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</si>
  <si>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</si>
  <si>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</si>
  <si>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</si>
  <si>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</si>
  <si>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</si>
  <si>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</si>
  <si>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</si>
  <si>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</si>
  <si>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</si>
  <si>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</si>
  <si>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</si>
  <si>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</si>
  <si>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</si>
  <si>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</si>
  <si>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</si>
  <si>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</si>
  <si>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</si>
  <si>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</si>
  <si>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</si>
  <si>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</si>
  <si>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</si>
  <si>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</si>
  <si>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</si>
  <si>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</si>
  <si>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</si>
  <si>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</si>
  <si>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</si>
  <si>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</si>
  <si>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</si>
  <si>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</si>
  <si>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</si>
  <si>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</si>
  <si>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</si>
  <si>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</si>
  <si>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</si>
  <si>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</si>
  <si>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</si>
  <si>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</si>
  <si>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</si>
  <si>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</si>
  <si>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</si>
  <si>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</si>
  <si>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</si>
  <si>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</si>
  <si>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</si>
  <si>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</si>
  <si>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</si>
  <si>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</si>
  <si>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</si>
  <si>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</si>
  <si>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</si>
  <si>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</si>
  <si>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</si>
  <si>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</si>
  <si>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</si>
  <si>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</si>
  <si>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</si>
  <si>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</si>
  <si>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</si>
  <si>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</si>
  <si>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</si>
  <si>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</si>
  <si>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</si>
  <si>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</si>
  <si>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</si>
  <si>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</si>
  <si>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</si>
  <si>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</si>
  <si>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</si>
  <si>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</si>
  <si>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</si>
  <si>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</si>
  <si>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</si>
  <si>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</si>
  <si>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</si>
  <si>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</si>
  <si>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</si>
  <si>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</si>
  <si>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</si>
  <si>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</si>
  <si>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</si>
  <si>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</si>
  <si>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</si>
  <si>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</si>
  <si>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</si>
  <si>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</si>
  <si>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</si>
  <si>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</si>
  <si>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</si>
  <si>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</si>
  <si>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</si>
  <si>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</si>
  <si>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</si>
  <si>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</si>
  <si>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</si>
  <si>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</si>
  <si>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</si>
  <si>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</si>
  <si>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</si>
  <si>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</si>
  <si>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</si>
  <si>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</si>
  <si>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</si>
  <si>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</si>
  <si>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</si>
  <si>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</si>
  <si>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</si>
  <si>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</si>
  <si>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</si>
  <si>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</si>
  <si>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</si>
  <si>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</si>
  <si>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</si>
  <si>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</si>
  <si>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</si>
  <si>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</si>
  <si>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</si>
  <si>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</si>
  <si>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</si>
  <si>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</si>
  <si>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</si>
  <si>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</si>
  <si>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</si>
  <si>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</si>
  <si>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</si>
  <si>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</si>
  <si>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</si>
  <si>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</si>
  <si>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</si>
  <si>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</si>
  <si>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</si>
  <si>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</si>
  <si>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</si>
  <si>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</si>
  <si>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</si>
  <si>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</si>
  <si>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</si>
  <si>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</si>
  <si>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</si>
  <si>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</si>
  <si>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</si>
  <si>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</si>
  <si>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</si>
  <si>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</si>
  <si>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</si>
  <si>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</si>
  <si>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</si>
  <si>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</si>
  <si>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</si>
  <si>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</si>
  <si>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</si>
  <si>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</si>
  <si>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</si>
  <si>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</si>
  <si>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</si>
  <si>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</si>
  <si>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</si>
  <si>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</si>
  <si>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</si>
  <si>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</si>
  <si>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</si>
  <si>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</si>
  <si>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</si>
  <si>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</si>
  <si>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</si>
  <si>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</si>
  <si>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</si>
  <si>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</si>
  <si>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</si>
  <si>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</si>
  <si>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</si>
  <si>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</si>
  <si>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</si>
  <si>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</si>
  <si>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</si>
  <si>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</si>
  <si>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</si>
  <si>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</si>
  <si>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</si>
  <si>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</si>
  <si>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</si>
  <si>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</si>
  <si>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</si>
  <si>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</si>
  <si>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</si>
  <si>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</si>
  <si>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</si>
  <si>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</si>
  <si>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</si>
  <si>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</si>
  <si>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</si>
  <si>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</si>
  <si>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</si>
  <si>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</si>
  <si>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</si>
  <si>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</si>
  <si>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</si>
  <si>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</si>
  <si>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</si>
  <si>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</si>
  <si>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</si>
  <si>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</si>
  <si>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</si>
  <si>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</si>
  <si>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</si>
  <si>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</si>
  <si>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</si>
  <si>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</si>
  <si>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</si>
  <si>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</si>
  <si>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</si>
  <si>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</si>
  <si>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</si>
  <si>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</si>
  <si>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</si>
  <si>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</si>
  <si>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</si>
  <si>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</si>
  <si>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</si>
  <si>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</si>
  <si>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</si>
  <si>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</si>
  <si>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</si>
  <si>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</si>
  <si>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</si>
  <si>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</si>
  <si>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</si>
  <si>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</si>
  <si>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</si>
  <si>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</si>
  <si>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</si>
  <si>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</si>
  <si>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</si>
  <si>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</si>
  <si>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</si>
  <si>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</si>
  <si>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</si>
  <si>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</si>
  <si>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</si>
  <si>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</si>
  <si>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</si>
  <si>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</si>
  <si>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</si>
  <si>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</si>
  <si>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</si>
  <si>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</si>
  <si>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</si>
  <si>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</si>
  <si>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</si>
  <si>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</si>
  <si>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</si>
  <si>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</si>
  <si>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</si>
  <si>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</si>
  <si>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</si>
  <si>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</si>
  <si>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</si>
  <si>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</si>
  <si>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</si>
  <si>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</si>
  <si>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</si>
  <si>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</si>
  <si>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</si>
  <si>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</si>
  <si>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</si>
  <si>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</si>
  <si>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</si>
  <si>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</si>
  <si>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</si>
  <si>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</si>
  <si>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</si>
  <si>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</si>
  <si>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</si>
  <si>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</si>
  <si>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</si>
  <si>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</si>
  <si>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</si>
  <si>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</si>
  <si>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</si>
  <si>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</si>
  <si>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</si>
  <si>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</si>
  <si>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</si>
  <si>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</si>
  <si>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</si>
  <si>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</si>
  <si>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</si>
  <si>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</si>
  <si>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</si>
  <si>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</si>
  <si>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</si>
  <si>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</si>
  <si>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</si>
  <si>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</si>
  <si>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</si>
  <si>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</si>
  <si>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</si>
  <si>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</si>
  <si>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</si>
  <si>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</si>
  <si>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</si>
  <si>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</si>
  <si>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</si>
  <si>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</si>
  <si>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</si>
  <si>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</si>
  <si>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</si>
  <si>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</si>
  <si>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</si>
  <si>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</si>
  <si>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</si>
  <si>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</si>
  <si>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</si>
  <si>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</si>
  <si>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</si>
  <si>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</si>
  <si>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</si>
  <si>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</si>
  <si>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</si>
  <si>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</si>
  <si>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</si>
  <si>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</si>
  <si>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</si>
  <si>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</si>
  <si>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</si>
  <si>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</si>
  <si>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</si>
  <si>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</si>
  <si>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</si>
  <si>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</si>
  <si>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</si>
  <si>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</si>
  <si>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</si>
  <si>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</si>
  <si>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</si>
  <si>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</si>
  <si>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</si>
  <si>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</si>
  <si>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</si>
  <si>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</si>
  <si>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</si>
  <si>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</si>
  <si>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</si>
  <si>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</si>
  <si>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</si>
  <si>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</si>
  <si>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</si>
  <si>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</si>
  <si>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</si>
  <si>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</si>
  <si>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</si>
  <si>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</si>
  <si>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</si>
  <si>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</si>
  <si>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</si>
  <si>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</si>
  <si>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</si>
  <si>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</si>
  <si>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</si>
  <si>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</si>
  <si>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</si>
  <si>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</si>
  <si>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</si>
  <si>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</si>
  <si>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</si>
  <si>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</si>
  <si>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</si>
  <si>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</si>
  <si>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</si>
  <si>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</si>
  <si>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</si>
  <si>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</si>
  <si>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</si>
  <si>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</si>
  <si>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</si>
  <si>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</si>
  <si>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</si>
  <si>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</si>
  <si>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</si>
  <si>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</si>
  <si>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</si>
  <si>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</si>
  <si>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</si>
  <si>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</si>
  <si>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</si>
  <si>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</si>
  <si>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</si>
  <si>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</si>
  <si>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</si>
  <si>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</si>
  <si>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</si>
  <si>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</si>
  <si>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</si>
  <si>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</si>
  <si>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</si>
  <si>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</si>
  <si>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</si>
  <si>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</si>
  <si>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</si>
  <si>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</si>
  <si>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</si>
  <si>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</si>
  <si>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</si>
  <si>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</si>
  <si>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</si>
  <si>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</si>
  <si>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</si>
  <si>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</si>
  <si>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</si>
  <si>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</si>
  <si>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</si>
  <si>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</si>
  <si>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</si>
  <si>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</si>
  <si>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</si>
  <si>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</si>
  <si>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</si>
  <si>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</si>
  <si>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</si>
  <si>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</si>
  <si>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</si>
  <si>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</si>
  <si>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</si>
  <si>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</si>
  <si>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</si>
  <si>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</si>
  <si>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</si>
  <si>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</si>
  <si>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</si>
  <si>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</si>
  <si>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</si>
  <si>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</si>
  <si>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</si>
  <si>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</si>
  <si>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</si>
  <si>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</si>
  <si>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</si>
  <si>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</si>
  <si>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</si>
  <si>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</si>
  <si>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</si>
  <si>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</si>
  <si>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</si>
  <si>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</si>
  <si>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</si>
  <si>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</si>
  <si>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</si>
  <si>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</si>
  <si>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</si>
  <si>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</si>
  <si>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</si>
  <si>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</si>
  <si>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</si>
  <si>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</si>
  <si>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</si>
  <si>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</si>
  <si>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</si>
  <si>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</si>
  <si>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</si>
  <si>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</si>
  <si>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</si>
  <si>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</si>
  <si>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</si>
  <si>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</si>
  <si>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</si>
  <si>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</si>
  <si>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</si>
  <si>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</si>
  <si>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</si>
  <si>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</si>
  <si>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</si>
  <si>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</si>
  <si>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</si>
  <si>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</si>
  <si>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</si>
  <si>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</si>
  <si>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</si>
  <si>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</si>
  <si>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</si>
  <si>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</si>
  <si>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</si>
  <si>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</si>
  <si>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</si>
  <si>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</si>
  <si>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</si>
  <si>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</si>
  <si>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</si>
  <si>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</si>
  <si>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</si>
  <si>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</si>
  <si>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</si>
  <si>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</si>
  <si>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</si>
  <si>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</si>
  <si>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</si>
  <si>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</si>
  <si>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</si>
  <si>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</si>
  <si>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</si>
  <si>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</si>
  <si>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</si>
  <si>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</si>
  <si>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</si>
  <si>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</si>
  <si>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</si>
  <si>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</si>
  <si>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</si>
  <si>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</si>
  <si>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</si>
  <si>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</si>
  <si>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</si>
  <si>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</si>
  <si>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</si>
  <si>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</si>
  <si>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</si>
  <si>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</si>
  <si>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</si>
  <si>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</si>
  <si>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</si>
  <si>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</si>
  <si>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</si>
  <si>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</si>
  <si>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</si>
  <si>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</si>
  <si>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</si>
  <si>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</si>
  <si>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</si>
  <si>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</si>
  <si>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</si>
  <si>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</si>
  <si>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</si>
  <si>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</si>
  <si>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</si>
  <si>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</si>
  <si>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</si>
  <si>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</si>
  <si>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</si>
  <si>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</si>
  <si>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</si>
  <si>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</si>
  <si>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</si>
  <si>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</si>
  <si>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</si>
  <si>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</si>
  <si>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</si>
  <si>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</si>
  <si>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</si>
  <si>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</si>
  <si>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</si>
  <si>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</si>
  <si>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</si>
  <si>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</si>
  <si>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</si>
  <si>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</si>
  <si>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</si>
  <si>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</si>
  <si>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</si>
  <si>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</si>
  <si>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</si>
  <si>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</si>
  <si>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</si>
  <si>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</si>
  <si>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</si>
  <si>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</si>
  <si>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</si>
  <si>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</si>
  <si>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</si>
  <si>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</si>
  <si>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</si>
  <si>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</si>
  <si>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</si>
  <si>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</si>
  <si>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</si>
  <si>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</si>
  <si>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</si>
  <si>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</si>
  <si>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</si>
  <si>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</si>
  <si>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</si>
  <si>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</si>
  <si>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</si>
  <si>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</si>
  <si>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</si>
  <si>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</si>
  <si>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</si>
  <si>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</si>
  <si>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</si>
  <si>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</si>
  <si>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</si>
  <si>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</si>
  <si>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</si>
  <si>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</si>
  <si>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</si>
  <si>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</si>
  <si>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</si>
  <si>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</si>
  <si>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</si>
  <si>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</si>
  <si>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</si>
  <si>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</si>
  <si>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</si>
  <si>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</si>
  <si>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</si>
  <si>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</si>
  <si>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</si>
  <si>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</si>
  <si>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</si>
  <si>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</si>
  <si>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</si>
  <si>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</si>
  <si>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</si>
  <si>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</si>
  <si>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</si>
  <si>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</si>
  <si>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</si>
  <si>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</si>
  <si>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</si>
  <si>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</si>
  <si>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</si>
  <si>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</si>
  <si>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</si>
  <si>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</si>
  <si>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</si>
  <si>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</si>
  <si>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</si>
  <si>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</si>
  <si>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</si>
  <si>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</si>
  <si>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</si>
  <si>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</si>
  <si>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</si>
  <si>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</si>
  <si>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</si>
  <si>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</si>
  <si>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</si>
  <si>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</si>
  <si>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</si>
  <si>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</si>
  <si>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</si>
  <si>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</si>
  <si>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</si>
  <si>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</si>
  <si>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</si>
  <si>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</si>
  <si>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</si>
  <si>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</si>
  <si>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</si>
  <si>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</si>
  <si>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</si>
  <si>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</si>
  <si>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</si>
  <si>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</si>
  <si>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</si>
  <si>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</si>
  <si>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</si>
  <si>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</si>
  <si>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</si>
  <si>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</si>
  <si>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</si>
  <si>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</si>
  <si>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</si>
  <si>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</si>
  <si>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</si>
  <si>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</si>
  <si>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</si>
  <si>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</si>
  <si>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</si>
  <si>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</si>
  <si>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</si>
  <si>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</si>
  <si>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</si>
  <si>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</si>
  <si>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</si>
  <si>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</si>
  <si>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</si>
  <si>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</si>
  <si>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</si>
  <si>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</si>
  <si>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</si>
  <si>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</si>
  <si>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</si>
  <si>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</si>
  <si>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</si>
  <si>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</si>
  <si>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</si>
  <si>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</si>
  <si>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</si>
  <si>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</si>
  <si>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</si>
  <si>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</si>
  <si>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</si>
  <si>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</si>
  <si>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</si>
  <si>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</si>
  <si>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</si>
  <si>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</si>
  <si>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</si>
  <si>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</si>
  <si>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</si>
  <si>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</si>
  <si>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</si>
  <si>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</si>
  <si>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</si>
  <si>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</si>
  <si>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</si>
  <si>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</si>
  <si>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</si>
  <si>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</si>
  <si>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</si>
  <si>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</si>
  <si>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</si>
  <si>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</si>
  <si>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</si>
  <si>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</si>
  <si>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</si>
  <si>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</si>
  <si>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</si>
  <si>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</si>
  <si>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</si>
  <si>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</si>
  <si>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</si>
  <si>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</si>
  <si>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</si>
  <si>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</si>
  <si>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</si>
  <si>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</si>
  <si>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</si>
  <si>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</si>
  <si>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</si>
  <si>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</si>
  <si>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</si>
  <si>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</si>
  <si>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</si>
  <si>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</si>
  <si>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</si>
  <si>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</si>
  <si>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</si>
  <si>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</si>
  <si>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</si>
  <si>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</si>
  <si>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</si>
  <si>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</si>
  <si>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</si>
  <si>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</si>
  <si>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</si>
  <si>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</si>
  <si>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</si>
  <si>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</si>
  <si>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</si>
  <si>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</si>
  <si>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</si>
  <si>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</si>
  <si>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</si>
  <si>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</si>
  <si>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</si>
  <si>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</si>
  <si>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</si>
  <si>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</si>
  <si>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</si>
  <si>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</si>
  <si>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</si>
  <si>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</si>
  <si>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</si>
  <si>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</si>
  <si>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</si>
  <si>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</si>
  <si>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</si>
  <si>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</si>
  <si>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</si>
  <si>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</si>
  <si>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</si>
  <si>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</si>
  <si>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</si>
  <si>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</si>
  <si>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</si>
  <si>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</si>
  <si>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</si>
  <si>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</si>
  <si>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</si>
  <si>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</si>
  <si>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</si>
  <si>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</si>
  <si>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</si>
  <si>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</si>
  <si>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</si>
  <si>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</si>
  <si>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</si>
  <si>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</si>
  <si>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</si>
  <si>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</si>
  <si>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</si>
  <si>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</si>
  <si>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</si>
  <si>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</si>
  <si>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</si>
  <si>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</si>
  <si>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</si>
  <si>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</si>
  <si>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</si>
  <si>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</si>
  <si>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</si>
  <si>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</si>
  <si>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</si>
  <si>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</si>
  <si>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</si>
  <si>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</si>
  <si>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</si>
  <si>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</si>
  <si>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</si>
  <si>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</si>
  <si>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</si>
  <si>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</si>
  <si>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</si>
  <si>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</si>
  <si>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</si>
  <si>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</si>
  <si>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</si>
  <si>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</si>
  <si>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</si>
  <si>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</si>
  <si>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</si>
  <si>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</si>
  <si>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</si>
  <si>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</si>
  <si>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</si>
  <si>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</si>
  <si>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</si>
  <si>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</si>
  <si>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</si>
  <si>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</si>
  <si>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</si>
  <si>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</si>
  <si>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</si>
  <si>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</si>
  <si>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</si>
  <si>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</si>
  <si>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</si>
  <si>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</si>
  <si>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</si>
  <si>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</si>
  <si>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</si>
  <si>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</si>
  <si>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</si>
  <si>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</si>
  <si>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</si>
  <si>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</si>
  <si>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</si>
  <si>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</si>
  <si>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</si>
  <si>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</si>
  <si>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</si>
  <si>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</si>
  <si>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</si>
  <si>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</si>
  <si>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</si>
  <si>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</si>
  <si>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</si>
  <si>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</si>
  <si>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</si>
  <si>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</si>
  <si>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</si>
  <si>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</si>
  <si>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</si>
  <si>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</si>
  <si>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</si>
  <si>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</si>
  <si>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</si>
  <si>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</si>
  <si>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</si>
  <si>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</si>
  <si>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</si>
  <si>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</si>
  <si>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</si>
  <si>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</si>
  <si>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</si>
  <si>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</si>
  <si>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</si>
  <si>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</si>
  <si>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</si>
  <si>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</si>
  <si>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</si>
  <si>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</si>
  <si>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</si>
  <si>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</si>
  <si>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</si>
  <si>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</si>
  <si>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</si>
  <si>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</si>
  <si>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</si>
  <si>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</si>
  <si>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</si>
  <si>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</si>
  <si>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</si>
  <si>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</si>
  <si>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</si>
  <si>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</si>
  <si>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</si>
  <si>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</si>
  <si>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</si>
  <si>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</si>
  <si>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</si>
  <si>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</si>
  <si>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</si>
  <si>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</si>
  <si>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</si>
  <si>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</si>
  <si>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</si>
  <si>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</si>
  <si>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</si>
  <si>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</si>
  <si>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</si>
  <si>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</si>
  <si>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</si>
  <si>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</si>
  <si>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</si>
  <si>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</si>
  <si>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</si>
  <si>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</si>
  <si>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</si>
  <si>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</si>
  <si>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</si>
  <si>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</si>
  <si>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</si>
  <si>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</si>
  <si>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</si>
  <si>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</si>
  <si>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</si>
  <si>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</si>
  <si>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</si>
  <si>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</si>
  <si>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</si>
  <si>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</si>
  <si>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</si>
  <si>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</si>
  <si>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</si>
  <si>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</si>
  <si>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</si>
  <si>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</si>
  <si>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</si>
  <si>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</si>
  <si>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</si>
  <si>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</si>
  <si>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</si>
  <si>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</si>
  <si>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</si>
  <si>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</si>
  <si>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</si>
  <si>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</si>
  <si>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</si>
  <si>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</si>
  <si>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</si>
  <si>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</si>
  <si>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</si>
  <si>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</si>
  <si>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</si>
  <si>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</si>
  <si>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</si>
  <si>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</si>
  <si>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</si>
  <si>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</si>
  <si>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</si>
  <si>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</si>
  <si>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</si>
  <si>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</si>
  <si>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</si>
  <si>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</si>
  <si>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</si>
  <si>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</si>
  <si>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</si>
  <si>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</si>
  <si>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</si>
  <si>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</si>
  <si>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</si>
  <si>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</si>
  <si>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</si>
  <si>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</si>
  <si>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</si>
  <si>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</si>
  <si>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</si>
  <si>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</si>
  <si>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</si>
  <si>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</si>
  <si>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</si>
  <si>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</si>
  <si>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</si>
  <si>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</si>
  <si>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</si>
  <si>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</si>
  <si>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</si>
  <si>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</si>
  <si>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</si>
  <si>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</si>
  <si>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</si>
  <si>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</si>
  <si>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</si>
  <si>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</si>
  <si>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</si>
  <si>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</si>
  <si>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</si>
  <si>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</si>
  <si>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</si>
  <si>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</si>
  <si>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</si>
  <si>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</si>
  <si>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</si>
  <si>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</si>
  <si>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</si>
  <si>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</si>
  <si>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</si>
  <si>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</si>
  <si>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</si>
  <si>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</si>
  <si>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</si>
  <si>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</si>
  <si>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</si>
  <si>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</si>
  <si>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</si>
  <si>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</si>
  <si>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</si>
  <si>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</si>
  <si>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</si>
  <si>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</si>
  <si>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</si>
  <si>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</si>
  <si>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</si>
  <si>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</si>
  <si>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</si>
  <si>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</si>
  <si>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</si>
  <si>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</si>
  <si>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</si>
  <si>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</si>
  <si>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</si>
  <si>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</si>
  <si>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</si>
  <si>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</si>
  <si>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</si>
  <si>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</si>
  <si>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</si>
  <si>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</si>
  <si>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</si>
  <si>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</si>
  <si>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</si>
  <si>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</si>
  <si>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</si>
  <si>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</si>
  <si>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</si>
  <si>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</si>
  <si>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</si>
  <si>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</si>
  <si>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</si>
  <si>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</si>
  <si>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</si>
  <si>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</si>
  <si>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</si>
  <si>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</si>
  <si>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</si>
  <si>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</si>
  <si>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</si>
  <si>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</si>
  <si>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</si>
  <si>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</si>
  <si>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</si>
  <si>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</si>
  <si>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</si>
  <si>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</si>
  <si>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</si>
  <si>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</si>
  <si>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</si>
  <si>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</si>
  <si>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</si>
  <si>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</si>
  <si>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</si>
  <si>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</si>
  <si>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</si>
  <si>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</si>
  <si>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</si>
  <si>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</si>
  <si>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</si>
  <si>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</si>
  <si>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</si>
  <si>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</si>
  <si>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</si>
  <si>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</si>
  <si>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</si>
  <si>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</si>
  <si>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</si>
  <si>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</si>
  <si>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</si>
  <si>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</si>
  <si>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</si>
  <si>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</si>
  <si>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</si>
  <si>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</si>
  <si>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</si>
  <si>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</si>
  <si>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</si>
  <si>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</si>
  <si>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</si>
  <si>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</si>
  <si>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</si>
  <si>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</si>
  <si>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</si>
  <si>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</si>
  <si>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</si>
  <si>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</si>
  <si>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</si>
  <si>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</si>
  <si>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</si>
  <si>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</si>
  <si>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</si>
  <si>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</si>
  <si>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</si>
  <si>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</si>
  <si>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</si>
  <si>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</si>
  <si>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</si>
  <si>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</si>
  <si>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</si>
  <si>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</si>
  <si>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</si>
  <si>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</si>
  <si>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</si>
  <si>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</si>
  <si>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</si>
  <si>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</si>
  <si>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</si>
  <si>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</si>
  <si>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</si>
  <si>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</si>
  <si>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</si>
  <si>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</si>
  <si>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</si>
  <si>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</si>
  <si>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</si>
  <si>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</si>
  <si>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</si>
  <si>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</si>
  <si>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</si>
  <si>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</si>
  <si>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</si>
  <si>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</si>
  <si>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</si>
  <si>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</si>
  <si>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</si>
  <si>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</si>
  <si>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</si>
  <si>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</si>
  <si>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</si>
  <si>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</si>
  <si>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</si>
  <si>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</si>
  <si>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</si>
  <si>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</si>
  <si>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</si>
  <si>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</si>
  <si>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</si>
  <si>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</si>
  <si>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</si>
  <si>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</si>
  <si>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</si>
  <si>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</si>
  <si>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</si>
  <si>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</si>
  <si>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</si>
  <si>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</si>
  <si>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</si>
  <si>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</si>
  <si>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</si>
  <si>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</si>
  <si>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</si>
  <si>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</si>
  <si>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</si>
  <si>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</si>
  <si>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</si>
  <si>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</si>
  <si>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</si>
  <si>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</si>
  <si>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</si>
  <si>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</si>
  <si>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</si>
  <si>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</si>
  <si>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</si>
  <si>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</si>
  <si>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</si>
  <si>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</si>
  <si>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</si>
  <si>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</si>
  <si>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</si>
  <si>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</si>
  <si>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</si>
  <si>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</si>
  <si>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</si>
  <si>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</si>
  <si>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</si>
  <si>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</si>
  <si>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</si>
  <si>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</si>
  <si>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</si>
  <si>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</si>
  <si>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</si>
  <si>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</si>
  <si>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</si>
  <si>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</si>
  <si>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</si>
  <si>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</si>
  <si>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</si>
  <si>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</si>
  <si>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</si>
  <si>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</si>
  <si>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</si>
  <si>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</si>
  <si>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</si>
  <si>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</si>
  <si>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</si>
  <si>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</si>
  <si>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</si>
  <si>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</si>
  <si>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</si>
  <si>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</si>
  <si>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</si>
  <si>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</si>
  <si>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</si>
  <si>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</si>
  <si>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</si>
  <si>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</si>
  <si>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</si>
  <si>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</si>
  <si>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</si>
  <si>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</si>
  <si>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</si>
  <si>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</si>
  <si>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</si>
  <si>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</si>
  <si>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</si>
  <si>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</si>
  <si>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</si>
  <si>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</si>
  <si>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</si>
  <si>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</si>
  <si>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</si>
  <si>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</si>
  <si>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</si>
  <si>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</si>
  <si>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</si>
  <si>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</si>
  <si>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</si>
  <si>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</si>
  <si>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</si>
  <si>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</si>
  <si>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</si>
  <si>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</si>
  <si>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</si>
  <si>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</si>
  <si>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</si>
  <si>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</si>
  <si>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</si>
  <si>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</si>
  <si>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</si>
  <si>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</si>
  <si>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</si>
  <si>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</si>
  <si>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</si>
  <si>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</si>
  <si>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</si>
  <si>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</si>
  <si>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</si>
  <si>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</si>
  <si>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</si>
  <si>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</si>
  <si>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</si>
  <si>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</si>
  <si>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</si>
  <si>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</si>
  <si>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</si>
  <si>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</si>
  <si>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</si>
  <si>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</si>
  <si>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</si>
  <si>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</si>
  <si>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</si>
  <si>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</si>
  <si>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</si>
  <si>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</si>
  <si>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</si>
  <si>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</si>
  <si>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</si>
  <si>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</si>
  <si>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</si>
  <si>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</si>
  <si>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</si>
  <si>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</si>
  <si>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</si>
  <si>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</si>
  <si>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</si>
  <si>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</si>
  <si>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</si>
  <si>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</si>
  <si>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</si>
  <si>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</si>
  <si>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</si>
  <si>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</si>
  <si>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</si>
  <si>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</si>
  <si>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</si>
  <si>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</si>
  <si>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</si>
  <si>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</si>
  <si>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</si>
  <si>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</si>
  <si>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</si>
  <si>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</si>
  <si>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</si>
  <si>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</si>
  <si>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</si>
  <si>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</si>
  <si>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</si>
  <si>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</si>
  <si>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</si>
  <si>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</si>
  <si>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</si>
  <si>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</si>
  <si>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</si>
  <si>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</si>
  <si>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</si>
  <si>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</si>
  <si>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</si>
  <si>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</si>
  <si>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</si>
  <si>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</si>
  <si>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</si>
  <si>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</si>
  <si>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</si>
  <si>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</si>
  <si>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</si>
  <si>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</si>
  <si>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</si>
  <si>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</si>
  <si>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</si>
  <si>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</si>
  <si>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</si>
  <si>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</si>
  <si>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</si>
  <si>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</si>
  <si>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</si>
  <si>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</si>
  <si>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</si>
  <si>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</si>
  <si>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</si>
  <si>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</si>
  <si>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</si>
  <si>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</si>
  <si>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</si>
  <si>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</si>
  <si>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</si>
  <si>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</si>
  <si>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</si>
  <si>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</si>
  <si>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</si>
  <si>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</si>
  <si>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</si>
  <si>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</si>
  <si>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</si>
  <si>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</si>
  <si>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</si>
  <si>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</si>
  <si>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</si>
  <si>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</si>
  <si>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</si>
  <si>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</si>
  <si>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</si>
  <si>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</si>
  <si>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</si>
  <si>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</si>
  <si>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</si>
  <si>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</si>
  <si>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</si>
  <si>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</si>
  <si>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</si>
  <si>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</si>
  <si>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</si>
  <si>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</si>
  <si>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</si>
  <si>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</si>
  <si>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</si>
  <si>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</si>
  <si>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</si>
  <si>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</si>
  <si>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</si>
  <si>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</si>
  <si>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</si>
  <si>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</si>
  <si>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</si>
  <si>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</si>
  <si>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</si>
  <si>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</si>
  <si>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</si>
  <si>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</si>
  <si>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</si>
  <si>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</si>
  <si>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</si>
  <si>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</si>
  <si>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</si>
  <si>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</si>
  <si>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</si>
  <si>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</si>
  <si>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</si>
  <si>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</si>
  <si>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</si>
  <si>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</si>
  <si>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</si>
  <si>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</si>
  <si>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</si>
  <si>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</si>
  <si>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</si>
  <si>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</si>
  <si>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</si>
  <si>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</si>
  <si>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</si>
  <si>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</si>
  <si>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</si>
  <si>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</si>
  <si>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</si>
  <si>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</si>
  <si>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</si>
  <si>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</si>
  <si>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</si>
  <si>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</si>
  <si>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</si>
  <si>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</si>
  <si>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</si>
  <si>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</si>
  <si>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</si>
  <si>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</si>
  <si>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</si>
  <si>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</si>
  <si>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</si>
  <si>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</si>
  <si>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</si>
  <si>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</si>
  <si>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</si>
  <si>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</si>
  <si>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</si>
  <si>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</si>
  <si>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</si>
  <si>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</si>
  <si>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</si>
  <si>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</si>
  <si>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</si>
  <si>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</si>
  <si>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</si>
  <si>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</si>
  <si>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</si>
  <si>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</si>
  <si>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</si>
  <si>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</si>
  <si>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</si>
  <si>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</si>
  <si>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</si>
  <si>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</si>
  <si>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</si>
  <si>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</si>
  <si>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</si>
  <si>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</si>
  <si>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</si>
  <si>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</si>
  <si>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</si>
  <si>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</si>
  <si>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</si>
  <si>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</si>
  <si>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</si>
  <si>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</si>
  <si>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</si>
  <si>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</si>
  <si>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</si>
  <si>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</si>
  <si>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</si>
  <si>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</si>
  <si>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</si>
  <si>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</si>
  <si>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</si>
  <si>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</si>
  <si>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</si>
  <si>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</si>
  <si>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</si>
  <si>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</si>
  <si>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</si>
  <si>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</si>
  <si>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</si>
  <si>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</si>
  <si>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</si>
  <si>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</si>
  <si>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</si>
  <si>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</si>
  <si>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</si>
  <si>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</si>
  <si>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</si>
  <si>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</si>
  <si>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</si>
  <si>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</si>
  <si>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</si>
  <si>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</si>
  <si>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</si>
  <si>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</si>
  <si>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</si>
  <si>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</si>
  <si>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</si>
  <si>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</si>
  <si>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</si>
  <si>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</si>
  <si>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</si>
  <si>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</si>
  <si>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</si>
  <si>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</si>
  <si>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</si>
  <si>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</si>
  <si>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</si>
  <si>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</si>
  <si>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</si>
  <si>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</si>
  <si>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</si>
  <si>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</si>
  <si>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</si>
  <si>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</si>
  <si>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</si>
  <si>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</si>
  <si>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</si>
  <si>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</si>
  <si>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</si>
  <si>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</si>
  <si>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</si>
  <si>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</si>
  <si>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</si>
  <si>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</si>
  <si>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</si>
  <si>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</si>
  <si>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</si>
  <si>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</si>
  <si>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</si>
  <si>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</si>
  <si>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</si>
  <si>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</si>
  <si>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</si>
  <si>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</si>
  <si>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</si>
  <si>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</si>
  <si>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</si>
  <si>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</si>
  <si>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</si>
  <si>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</si>
  <si>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</si>
  <si>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</si>
  <si>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</si>
  <si>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</si>
  <si>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</si>
  <si>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</si>
  <si>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</si>
  <si>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</si>
  <si>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</si>
  <si>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</si>
  <si>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</si>
  <si>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</si>
  <si>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</si>
  <si>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</si>
  <si>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</si>
  <si>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</si>
  <si>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</si>
  <si>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</si>
  <si>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</si>
  <si>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</si>
  <si>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</si>
  <si>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</si>
  <si>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</si>
  <si>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</si>
  <si>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</si>
  <si>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</si>
  <si>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</si>
  <si>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</si>
  <si>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</si>
  <si>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</si>
  <si>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</si>
  <si>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</si>
  <si>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</si>
  <si>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</si>
  <si>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</si>
  <si>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</si>
  <si>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</si>
  <si>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</si>
  <si>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</si>
  <si>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</si>
  <si>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</si>
  <si>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</si>
  <si>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</si>
  <si>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</si>
  <si>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</si>
  <si>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</si>
  <si>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</si>
  <si>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</si>
  <si>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</si>
  <si>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</si>
  <si>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</si>
  <si>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</si>
  <si>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</si>
  <si>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</si>
  <si>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</si>
  <si>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</si>
  <si>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</si>
  <si>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</si>
  <si>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</si>
  <si>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</si>
  <si>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</si>
  <si>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</si>
  <si>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</si>
  <si>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</si>
  <si>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</si>
  <si>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</si>
  <si>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</si>
  <si>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</si>
  <si>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</si>
  <si>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</si>
  <si>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</si>
  <si>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</si>
  <si>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</si>
  <si>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</si>
  <si>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</si>
  <si>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</si>
  <si>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</si>
  <si>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</si>
  <si>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</si>
  <si>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</si>
  <si>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</si>
  <si>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</si>
  <si>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</si>
  <si>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</si>
  <si>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</si>
  <si>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</si>
  <si>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</si>
  <si>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</si>
  <si>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</si>
  <si>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</si>
  <si>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</si>
  <si>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</si>
  <si>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</si>
  <si>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</si>
  <si>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</si>
  <si>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</si>
  <si>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</si>
  <si>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</si>
  <si>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</si>
  <si>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</si>
  <si>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</si>
  <si>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</si>
  <si>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</si>
  <si>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</si>
  <si>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</si>
  <si>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</si>
  <si>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</si>
  <si>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</si>
  <si>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</si>
  <si>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</si>
  <si>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</si>
  <si>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</si>
  <si>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</si>
  <si>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</si>
  <si>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</si>
  <si>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</si>
  <si>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</si>
  <si>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</si>
  <si>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</si>
  <si>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</si>
  <si>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</si>
  <si>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</si>
  <si>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</si>
  <si>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</si>
  <si>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</si>
  <si>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</si>
  <si>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</si>
  <si>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</si>
  <si>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</si>
  <si>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</si>
  <si>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</si>
  <si>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</si>
  <si>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</si>
  <si>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</si>
  <si>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</si>
  <si>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</si>
  <si>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</si>
  <si>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</si>
  <si>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</si>
  <si>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</si>
  <si>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</si>
  <si>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</si>
  <si>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</si>
  <si>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</si>
  <si>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</si>
  <si>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</si>
  <si>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</si>
  <si>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</si>
  <si>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</si>
  <si>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</si>
  <si>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</si>
  <si>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</si>
  <si>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</si>
  <si>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</si>
  <si>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</si>
  <si>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</si>
  <si>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</si>
  <si>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</si>
  <si>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</si>
  <si>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</si>
  <si>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</si>
  <si>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</si>
  <si>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</si>
  <si>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</si>
  <si>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</si>
  <si>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</si>
  <si>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</si>
  <si>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</si>
  <si>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</si>
  <si>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</si>
  <si>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</si>
  <si>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</si>
  <si>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</si>
  <si>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</si>
  <si>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</si>
  <si>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</si>
  <si>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</si>
  <si>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</si>
  <si>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</si>
  <si>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</si>
  <si>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</si>
  <si>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</si>
  <si>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</si>
  <si>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</si>
  <si>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</si>
  <si>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</si>
  <si>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</si>
  <si>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</si>
  <si>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</si>
  <si>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</si>
  <si>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</si>
  <si>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</si>
  <si>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</si>
  <si>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</si>
  <si>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</si>
  <si>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</si>
  <si>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</si>
  <si>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</si>
  <si>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</si>
  <si>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</si>
  <si>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</si>
  <si>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</si>
  <si>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</si>
  <si>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</si>
  <si>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</si>
  <si>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</si>
  <si>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</si>
  <si>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</si>
  <si>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</si>
  <si>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</si>
  <si>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</si>
  <si>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</si>
  <si>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</si>
  <si>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</si>
  <si>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</si>
  <si>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</si>
  <si>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</si>
  <si>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</si>
  <si>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</si>
  <si>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</si>
  <si>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</si>
  <si>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</si>
  <si>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</si>
  <si>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</si>
  <si>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</si>
  <si>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</si>
  <si>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</si>
  <si>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</si>
  <si>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</si>
  <si>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</si>
  <si>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</si>
  <si>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</si>
  <si>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</si>
  <si>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</si>
  <si>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</si>
  <si>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</si>
  <si>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</si>
  <si>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</si>
  <si>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</si>
  <si>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</si>
  <si>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</si>
  <si>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</si>
  <si>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</si>
  <si>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</si>
  <si>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</si>
  <si>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</si>
  <si>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</si>
  <si>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</si>
  <si>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</si>
  <si>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</si>
  <si>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</si>
  <si>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</si>
  <si>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</si>
  <si>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</si>
  <si>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</si>
  <si>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</si>
  <si>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</si>
  <si>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</si>
  <si>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</si>
  <si>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</si>
  <si>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</si>
  <si>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</si>
  <si>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</si>
  <si>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</si>
  <si>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</si>
  <si>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</si>
  <si>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</si>
  <si>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</si>
  <si>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</si>
  <si>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</si>
  <si>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</si>
  <si>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</si>
  <si>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</si>
  <si>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</si>
  <si>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</si>
  <si>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</si>
  <si>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</si>
  <si>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</si>
  <si>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</si>
  <si>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</si>
  <si>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</si>
  <si>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</si>
  <si>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</si>
  <si>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</si>
  <si>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</si>
  <si>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</si>
  <si>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</si>
  <si>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</si>
  <si>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</si>
  <si>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</si>
  <si>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</si>
  <si>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</si>
  <si>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</si>
  <si>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</si>
  <si>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</si>
  <si>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</si>
  <si>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</si>
  <si>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</si>
  <si>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</si>
  <si>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</si>
  <si>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</si>
  <si>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</si>
  <si>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</si>
  <si>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</si>
  <si>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</si>
  <si>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</si>
  <si>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</si>
  <si>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</si>
  <si>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</si>
  <si>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</si>
  <si>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</si>
  <si>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</si>
  <si>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</si>
  <si>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</si>
  <si>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</si>
  <si>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</si>
  <si>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</si>
  <si>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</si>
  <si>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</si>
  <si>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</si>
  <si>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</si>
  <si>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</si>
  <si>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</si>
  <si>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</si>
  <si>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</si>
  <si>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</si>
  <si>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</si>
  <si>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</si>
  <si>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</si>
  <si>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</si>
  <si>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</si>
  <si>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</si>
  <si>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</si>
  <si>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</si>
  <si>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</si>
  <si>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</si>
  <si>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</si>
  <si>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</si>
  <si>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</si>
  <si>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</si>
  <si>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</si>
  <si>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</si>
  <si>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</si>
  <si>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</si>
  <si>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</si>
  <si>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</si>
  <si>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</si>
  <si>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</si>
  <si>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</si>
  <si>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</si>
  <si>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</si>
  <si>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</si>
  <si>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</si>
  <si>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</si>
  <si>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</si>
  <si>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</si>
  <si>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</si>
  <si>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</si>
  <si>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</si>
  <si>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</si>
  <si>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</si>
  <si>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</si>
  <si>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</si>
  <si>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</si>
  <si>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</si>
  <si>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</si>
  <si>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</si>
  <si>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</si>
  <si>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</si>
  <si>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</si>
  <si>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</si>
  <si>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</si>
  <si>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</si>
  <si>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</si>
  <si>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</si>
  <si>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</si>
  <si>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</si>
  <si>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</si>
  <si>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</si>
  <si>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</si>
  <si>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</si>
  <si>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</si>
  <si>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</si>
  <si>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</si>
  <si>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</si>
  <si>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</si>
  <si>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</si>
  <si>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</si>
  <si>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</si>
  <si>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</si>
  <si>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</si>
  <si>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</si>
  <si>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</si>
  <si>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</si>
  <si>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</si>
  <si>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</si>
  <si>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</si>
  <si>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</si>
  <si>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</si>
  <si>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</si>
  <si>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</si>
  <si>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</si>
  <si>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</si>
  <si>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</si>
  <si>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</si>
  <si>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</si>
  <si>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</si>
  <si>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</si>
  <si>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</si>
  <si>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</si>
  <si>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</si>
  <si>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</si>
  <si>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</si>
  <si>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</si>
  <si>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</si>
  <si>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</si>
  <si>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</si>
  <si>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</si>
  <si>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</si>
  <si>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</si>
  <si>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</si>
  <si>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</si>
  <si>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</si>
  <si>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</si>
  <si>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</si>
  <si>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</si>
  <si>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</si>
  <si>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</si>
  <si>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</si>
  <si>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</si>
  <si>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</si>
  <si>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</si>
  <si>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</si>
  <si>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</si>
  <si>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</si>
  <si>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</si>
  <si>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</si>
  <si>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</si>
  <si>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</si>
  <si>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</si>
  <si>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</si>
  <si>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</si>
  <si>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</si>
  <si>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</si>
  <si>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</si>
  <si>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</si>
  <si>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</si>
  <si>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</si>
  <si>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</si>
  <si>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</si>
  <si>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</si>
  <si>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</si>
  <si>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</si>
  <si>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</si>
  <si>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</si>
  <si>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</si>
  <si>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</si>
  <si>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</si>
  <si>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</si>
  <si>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</si>
  <si>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</si>
  <si>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</si>
  <si>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</si>
  <si>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</si>
  <si>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</si>
  <si>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</si>
  <si>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</si>
  <si>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</si>
  <si>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</si>
  <si>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</si>
  <si>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</si>
  <si>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</si>
  <si>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</si>
  <si>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</si>
  <si>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</si>
  <si>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</si>
  <si>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</si>
  <si>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</si>
  <si>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</si>
  <si>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</si>
  <si>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</si>
  <si>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</si>
  <si>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</si>
  <si>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</si>
  <si>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</si>
  <si>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</si>
  <si>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</si>
  <si>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</si>
  <si>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</si>
  <si>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</si>
  <si>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</si>
  <si>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</si>
  <si>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</si>
  <si>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</si>
  <si>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</si>
  <si>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</si>
  <si>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</si>
  <si>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</si>
  <si>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</si>
  <si>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</si>
  <si>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</si>
  <si>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</si>
  <si>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</si>
  <si>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</si>
  <si>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</si>
  <si>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</si>
  <si>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</si>
  <si>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</si>
  <si>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</si>
  <si>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</si>
  <si>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</si>
  <si>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</si>
  <si>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</si>
  <si>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</si>
  <si>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</si>
  <si>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</si>
  <si>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</si>
  <si>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</si>
  <si>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</si>
  <si>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</si>
  <si>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</si>
  <si>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</si>
  <si>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</si>
  <si>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</si>
  <si>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</si>
  <si>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</si>
  <si>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</si>
  <si>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</si>
  <si>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</si>
  <si>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</si>
  <si>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</si>
  <si>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</si>
  <si>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</si>
  <si>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</si>
  <si>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</si>
  <si>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</si>
  <si>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</si>
  <si>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</si>
  <si>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</si>
  <si>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</si>
  <si>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</si>
  <si>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</si>
  <si>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</si>
  <si>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</si>
  <si>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</si>
  <si>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</si>
  <si>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</si>
  <si>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</si>
  <si>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</si>
  <si>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</si>
  <si>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</si>
  <si>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</si>
  <si>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</si>
  <si>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</si>
  <si>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</si>
  <si>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</si>
  <si>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</si>
  <si>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</si>
  <si>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</si>
  <si>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</si>
  <si>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</si>
  <si>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</si>
  <si>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</si>
  <si>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</si>
  <si>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</si>
  <si>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</si>
  <si>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</si>
  <si>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</si>
  <si>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</si>
  <si>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</si>
  <si>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</si>
  <si>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</si>
  <si>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</si>
  <si>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</si>
  <si>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</si>
  <si>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</si>
  <si>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</si>
  <si>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</si>
  <si>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</si>
  <si>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</si>
  <si>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</si>
  <si>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</si>
  <si>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</si>
  <si>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</si>
  <si>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</si>
  <si>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</si>
  <si>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</si>
  <si>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</si>
  <si>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</si>
  <si>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</si>
  <si>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</si>
  <si>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</si>
  <si>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</si>
  <si>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</si>
  <si>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</si>
  <si>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</si>
  <si>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</si>
  <si>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</si>
  <si>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</si>
  <si>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</si>
  <si>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</si>
  <si>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</si>
  <si>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</si>
  <si>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</si>
  <si>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</si>
  <si>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</si>
  <si>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</si>
  <si>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</si>
  <si>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</si>
  <si>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</si>
  <si>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</si>
  <si>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</si>
  <si>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</si>
  <si>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</si>
  <si>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</si>
  <si>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</si>
  <si>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</si>
  <si>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</si>
  <si>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</si>
  <si>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</si>
  <si>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</si>
  <si>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</si>
  <si>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</si>
  <si>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</si>
  <si>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</si>
  <si>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</si>
  <si>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</si>
  <si>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</si>
  <si>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</si>
  <si>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</si>
  <si>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</si>
  <si>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</si>
  <si>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</si>
  <si>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</si>
  <si>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</si>
  <si>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</si>
  <si>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</si>
  <si>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</si>
  <si>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</si>
  <si>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</si>
  <si>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</si>
  <si>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</si>
  <si>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</si>
  <si>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</si>
  <si>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</si>
  <si>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</si>
  <si>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</si>
  <si>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</si>
  <si>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</si>
  <si>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</si>
  <si>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</si>
  <si>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</si>
  <si>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</si>
  <si>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</si>
  <si>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</si>
  <si>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</si>
  <si>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</si>
  <si>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</si>
  <si>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</si>
  <si>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</si>
  <si>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</si>
  <si>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</si>
  <si>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</si>
  <si>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</si>
  <si>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</si>
  <si>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</si>
  <si>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</si>
  <si>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</si>
  <si>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</si>
  <si>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</si>
  <si>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</si>
  <si>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</si>
  <si>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</si>
  <si>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</si>
  <si>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</si>
  <si>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</si>
  <si>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</si>
  <si>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</si>
  <si>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</si>
  <si>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</si>
  <si>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</si>
  <si>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</si>
  <si>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</si>
  <si>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</si>
  <si>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</si>
  <si>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</si>
  <si>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</si>
  <si>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</si>
  <si>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</si>
  <si>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</si>
  <si>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</si>
  <si>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</si>
  <si>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</si>
  <si>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</si>
  <si>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</si>
  <si>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</si>
  <si>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</si>
  <si>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</si>
  <si>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</si>
  <si>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</si>
  <si>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</si>
  <si>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</si>
  <si>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</si>
  <si>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</si>
  <si>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</si>
  <si>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</si>
  <si>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</si>
  <si>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</si>
  <si>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</si>
  <si>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</si>
  <si>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</si>
  <si>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</si>
  <si>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</si>
  <si>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</si>
  <si>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</si>
  <si>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</si>
  <si>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</si>
  <si>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</si>
  <si>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</si>
  <si>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</si>
  <si>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</si>
  <si>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</si>
  <si>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</si>
  <si>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</si>
  <si>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</si>
  <si>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</si>
  <si>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</si>
  <si>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</si>
  <si>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</si>
  <si>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</si>
  <si>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</si>
  <si>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</si>
  <si>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</si>
  <si>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</si>
  <si>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</si>
  <si>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</si>
  <si>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</si>
  <si>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</si>
  <si>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</si>
  <si>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</si>
  <si>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</si>
  <si>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</si>
  <si>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</si>
  <si>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</si>
  <si>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</si>
  <si>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</si>
  <si>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</si>
  <si>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</si>
  <si>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</si>
  <si>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</si>
  <si>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</si>
  <si>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</si>
  <si>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</si>
  <si>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</si>
  <si>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</si>
  <si>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</si>
  <si>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</si>
  <si>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</si>
  <si>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</si>
  <si>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</si>
  <si>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</si>
  <si>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</si>
  <si>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</si>
  <si>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</si>
  <si>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</si>
  <si>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</si>
  <si>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</si>
  <si>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</si>
  <si>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</si>
  <si>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</si>
  <si>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</si>
  <si>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</si>
  <si>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</si>
  <si>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</si>
  <si>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</si>
  <si>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</si>
  <si>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</si>
  <si>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</si>
  <si>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</si>
  <si>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</si>
  <si>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</si>
  <si>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</si>
  <si>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</si>
  <si>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</si>
  <si>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</si>
  <si>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</si>
  <si>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</si>
  <si>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</si>
  <si>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</si>
  <si>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</si>
  <si>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</si>
  <si>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</si>
  <si>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</si>
  <si>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</si>
  <si>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</si>
  <si>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</si>
  <si>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</si>
  <si>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</si>
  <si>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</si>
  <si>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</si>
  <si>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</si>
  <si>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</si>
  <si>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</si>
  <si>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</si>
  <si>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</si>
  <si>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</si>
  <si>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</si>
  <si>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</si>
  <si>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</si>
  <si>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</si>
  <si>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</si>
  <si>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</si>
  <si>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</si>
  <si>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</si>
  <si>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</si>
  <si>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</si>
  <si>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</si>
  <si>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</si>
  <si>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</si>
  <si>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</si>
  <si>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</si>
  <si>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</si>
  <si>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</si>
  <si>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</si>
  <si>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</si>
  <si>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</si>
  <si>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</si>
  <si>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</si>
  <si>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</si>
  <si>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</si>
  <si>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</si>
  <si>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</si>
  <si>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</si>
  <si>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</si>
  <si>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</si>
  <si>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</si>
  <si>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</si>
  <si>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</si>
  <si>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</si>
  <si>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</si>
  <si>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</si>
  <si>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</si>
  <si>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</si>
  <si>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</si>
  <si>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</si>
  <si>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</si>
  <si>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</si>
  <si>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</si>
  <si>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</si>
  <si>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</si>
  <si>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</si>
  <si>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</si>
  <si>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</si>
  <si>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</si>
  <si>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</si>
  <si>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</si>
  <si>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</si>
  <si>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</si>
  <si>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</si>
  <si>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</si>
  <si>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</si>
  <si>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</si>
  <si>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</si>
  <si>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</si>
  <si>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</si>
  <si>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</si>
  <si>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</si>
  <si>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</si>
  <si>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</si>
  <si>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</si>
  <si>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</si>
  <si>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</si>
  <si>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</si>
  <si>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</si>
  <si>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</si>
  <si>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</si>
  <si>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</si>
  <si>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</si>
  <si>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</si>
  <si>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</si>
  <si>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</si>
  <si>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</si>
  <si>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</si>
  <si>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</si>
  <si>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</si>
  <si>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</si>
  <si>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</si>
  <si>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</si>
  <si>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</si>
  <si>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</si>
  <si>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</si>
  <si>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</si>
  <si>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</si>
  <si>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</si>
  <si>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</si>
  <si>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</si>
  <si>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</si>
  <si>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</si>
  <si>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</si>
  <si>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</si>
  <si>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</si>
  <si>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</si>
  <si>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</si>
  <si>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</si>
  <si>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</si>
  <si>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</si>
  <si>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</si>
  <si>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</si>
  <si>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</si>
  <si>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</si>
  <si>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</si>
  <si>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</si>
  <si>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</si>
  <si>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</si>
  <si>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</si>
  <si>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</si>
  <si>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</si>
  <si>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</si>
  <si>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</si>
  <si>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</si>
  <si>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</si>
  <si>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</si>
  <si>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</si>
  <si>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</si>
  <si>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</si>
  <si>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</si>
  <si>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</si>
  <si>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</si>
  <si>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</si>
  <si>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</si>
  <si>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</si>
  <si>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</si>
  <si>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</si>
  <si>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</si>
  <si>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</si>
  <si>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</si>
  <si>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</si>
  <si>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</si>
  <si>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</si>
  <si>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</si>
  <si>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</si>
  <si>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</si>
  <si>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</si>
  <si>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</si>
  <si>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</si>
  <si>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</si>
  <si>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</si>
  <si>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</si>
  <si>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</si>
  <si>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</si>
  <si>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</si>
  <si>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</si>
  <si>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</si>
  <si>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</si>
  <si>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</si>
  <si>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</si>
  <si>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</si>
  <si>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</si>
  <si>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</si>
  <si>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</si>
  <si>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</si>
  <si>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</si>
  <si>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</si>
  <si>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</si>
  <si>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</si>
  <si>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</si>
  <si>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</si>
  <si>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</si>
  <si>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</si>
  <si>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</si>
  <si>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</si>
  <si>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</si>
  <si>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</si>
  <si>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</si>
  <si>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</si>
  <si>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</si>
  <si>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</si>
  <si>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</si>
  <si>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</si>
  <si>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</si>
  <si>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</si>
  <si>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</si>
  <si>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</si>
  <si>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</si>
  <si>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</si>
  <si>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</si>
  <si>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</si>
  <si>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</si>
  <si>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</si>
  <si>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</si>
  <si>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</si>
  <si>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</si>
  <si>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</si>
  <si>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</si>
  <si>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</si>
  <si>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</si>
  <si>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</si>
  <si>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</si>
  <si>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</si>
  <si>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</si>
  <si>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</si>
  <si>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</si>
  <si>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</si>
  <si>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</si>
  <si>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</si>
  <si>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</si>
  <si>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</si>
  <si>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</si>
  <si>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</si>
  <si>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</si>
  <si>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</si>
  <si>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</si>
  <si>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</si>
  <si>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</si>
  <si>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</si>
  <si>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</si>
  <si>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</si>
  <si>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</si>
  <si>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</si>
  <si>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</si>
  <si>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</si>
  <si>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</si>
  <si>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</si>
  <si>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</si>
  <si>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</si>
  <si>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</si>
  <si>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</si>
  <si>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</si>
  <si>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</si>
  <si>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</si>
  <si>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</si>
  <si>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</si>
  <si>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</si>
  <si>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</si>
  <si>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</si>
  <si>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</si>
  <si>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</si>
  <si>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</si>
  <si>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</si>
  <si>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</si>
  <si>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</si>
  <si>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</si>
  <si>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</si>
  <si>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</si>
  <si>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</si>
  <si>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</si>
  <si>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</si>
  <si>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</si>
  <si>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</si>
  <si>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</si>
  <si>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</si>
  <si>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</si>
  <si>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</si>
  <si>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</si>
  <si>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</si>
  <si>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</si>
  <si>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</si>
  <si>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</si>
  <si>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</si>
  <si>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</si>
  <si>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</si>
  <si>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</si>
  <si>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</si>
  <si>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</si>
  <si>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</si>
  <si>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</si>
  <si>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</si>
  <si>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</si>
  <si>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</si>
  <si>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</si>
  <si>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</si>
  <si>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</si>
  <si>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</si>
  <si>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</si>
  <si>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</si>
  <si>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</si>
  <si>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</si>
  <si>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</si>
  <si>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</si>
  <si>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</si>
  <si>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</si>
  <si>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</si>
  <si>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</si>
  <si>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</si>
  <si>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</si>
  <si>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</si>
  <si>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</si>
  <si>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</si>
  <si>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</si>
  <si>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</si>
  <si>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</si>
  <si>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</si>
  <si>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</si>
  <si>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</si>
  <si>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</si>
  <si>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</si>
  <si>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</si>
  <si>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</si>
  <si>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</si>
  <si>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</si>
  <si>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</si>
  <si>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</si>
  <si>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</si>
  <si>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</si>
  <si>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</si>
  <si>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</si>
  <si>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</si>
  <si>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</si>
  <si>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</si>
  <si>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</si>
  <si>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</si>
  <si>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</si>
  <si>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</si>
  <si>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</si>
  <si>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</si>
  <si>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</si>
  <si>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</si>
  <si>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</si>
  <si>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</si>
  <si>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</si>
  <si>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</si>
  <si>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</si>
  <si>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</si>
  <si>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</si>
  <si>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</si>
  <si>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</si>
  <si>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</si>
  <si>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</si>
  <si>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</si>
  <si>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</si>
  <si>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</si>
  <si>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</si>
  <si>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</si>
  <si>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</si>
  <si>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</si>
  <si>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</si>
  <si>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</si>
  <si>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</si>
  <si>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</si>
  <si>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</si>
  <si>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</si>
  <si>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</si>
  <si>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</si>
  <si>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</si>
  <si>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</si>
  <si>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</si>
  <si>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</si>
  <si>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</si>
  <si>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</si>
  <si>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</si>
  <si>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</si>
  <si>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</si>
  <si>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</si>
  <si>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</si>
  <si>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</si>
  <si>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</si>
  <si>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</si>
  <si>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</si>
  <si>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</si>
  <si>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</si>
  <si>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</si>
  <si>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</si>
  <si>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</si>
  <si>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</si>
  <si>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</si>
  <si>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</si>
  <si>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</si>
  <si>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</si>
  <si>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</si>
  <si>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</si>
  <si>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</si>
  <si>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</si>
  <si>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</si>
  <si>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</si>
  <si>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</si>
  <si>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</si>
  <si>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</si>
  <si>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</si>
  <si>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</si>
  <si>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</si>
  <si>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</si>
  <si>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</si>
  <si>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</si>
  <si>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</si>
  <si>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</si>
  <si>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</si>
  <si>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</si>
  <si>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</si>
  <si>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</si>
  <si>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</si>
  <si>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</si>
  <si>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</si>
  <si>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</si>
  <si>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</si>
  <si>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</si>
  <si>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</si>
  <si>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</si>
  <si>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</si>
  <si>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</si>
  <si>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</si>
  <si>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</si>
  <si>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</si>
  <si>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</si>
  <si>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</si>
  <si>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</si>
  <si>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</si>
  <si>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</si>
  <si>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</si>
  <si>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</si>
  <si>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</si>
  <si>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</si>
  <si>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</si>
  <si>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</si>
  <si>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</si>
  <si>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</si>
  <si>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</si>
  <si>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</si>
  <si>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</si>
  <si>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</si>
  <si>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</si>
  <si>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</si>
  <si>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</si>
  <si>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</si>
  <si>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</si>
  <si>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</si>
  <si>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</si>
  <si>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</si>
  <si>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</si>
  <si>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</si>
  <si>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</si>
  <si>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</si>
  <si>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</si>
  <si>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</si>
  <si>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</si>
  <si>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</si>
  <si>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</si>
  <si>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</si>
  <si>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</si>
  <si>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</si>
  <si>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</si>
  <si>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</si>
  <si>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</si>
  <si>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</si>
  <si>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</si>
  <si>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</si>
  <si>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</si>
  <si>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</si>
  <si>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</si>
  <si>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</si>
  <si>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</si>
  <si>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</si>
  <si>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</si>
  <si>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</si>
  <si>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</si>
  <si>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</si>
  <si>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</si>
  <si>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</si>
  <si>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</si>
  <si>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</si>
  <si>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</si>
  <si>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</si>
  <si>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</si>
  <si>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</si>
  <si>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</si>
  <si>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</si>
  <si>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</si>
  <si>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</si>
  <si>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</si>
  <si>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</si>
  <si>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</si>
  <si>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</si>
  <si>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</si>
  <si>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</si>
  <si>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</si>
  <si>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</si>
  <si>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</si>
  <si>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</si>
  <si>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</si>
  <si>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</si>
  <si>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</si>
  <si>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</si>
  <si>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</si>
  <si>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</si>
  <si>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</si>
  <si>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</si>
  <si>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</si>
  <si>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</si>
  <si>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</si>
  <si>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</si>
  <si>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</si>
  <si>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</si>
  <si>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</si>
  <si>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</si>
  <si>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</si>
  <si>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</si>
  <si>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</si>
  <si>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</si>
  <si>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</si>
  <si>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</si>
  <si>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</si>
  <si>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</si>
  <si>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</si>
  <si>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</si>
  <si>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</si>
  <si>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</si>
  <si>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</si>
  <si>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</si>
  <si>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</si>
  <si>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</si>
  <si>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</si>
  <si>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</si>
  <si>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</si>
  <si>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</si>
  <si>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</si>
  <si>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</si>
  <si>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</si>
  <si>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</si>
  <si>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</si>
  <si>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</si>
  <si>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</si>
  <si>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</si>
  <si>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</si>
  <si>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</si>
  <si>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</si>
  <si>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</si>
  <si>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</si>
  <si>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</si>
  <si>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</si>
  <si>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</si>
  <si>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</si>
  <si>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</si>
  <si>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</si>
  <si>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</si>
  <si>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</si>
  <si>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</si>
  <si>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</si>
  <si>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</si>
  <si>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</si>
  <si>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</si>
  <si>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</si>
  <si>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</si>
  <si>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</si>
  <si>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</si>
  <si>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</si>
  <si>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</si>
  <si>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</si>
  <si>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</si>
  <si>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</si>
  <si>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</si>
  <si>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</si>
  <si>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</si>
  <si>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</si>
  <si>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</si>
  <si>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</si>
  <si>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</si>
  <si>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</si>
  <si>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</si>
  <si>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</si>
  <si>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</si>
  <si>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</si>
  <si>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</si>
  <si>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</si>
  <si>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</si>
  <si>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</si>
  <si>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</si>
  <si>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</si>
  <si>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</si>
  <si>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</si>
  <si>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</si>
  <si>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</si>
  <si>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</si>
  <si>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</si>
  <si>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</si>
  <si>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</si>
  <si>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</si>
  <si>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</si>
  <si>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</si>
  <si>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</si>
  <si>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</si>
  <si>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</si>
  <si>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</si>
  <si>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</si>
  <si>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</si>
  <si>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</si>
  <si>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</si>
  <si>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</si>
  <si>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</si>
  <si>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</si>
  <si>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</si>
  <si>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</si>
  <si>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</si>
  <si>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</si>
  <si>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</si>
  <si>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</si>
  <si>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</si>
  <si>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</si>
  <si>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</si>
  <si>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</si>
  <si>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</si>
  <si>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</si>
  <si>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</si>
  <si>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</si>
  <si>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</si>
  <si>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</si>
  <si>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</si>
  <si>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</si>
  <si>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</si>
  <si>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</si>
  <si>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</si>
  <si>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</si>
  <si>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</si>
  <si>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</si>
  <si>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</si>
  <si>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</si>
  <si>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</si>
  <si>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</si>
  <si>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</si>
  <si>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</si>
  <si>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</si>
  <si>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</si>
  <si>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</si>
  <si>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</si>
  <si>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</si>
  <si>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</si>
  <si>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</si>
  <si>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</si>
  <si>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</si>
  <si>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</si>
  <si>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</si>
  <si>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</si>
  <si>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</si>
  <si>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</si>
  <si>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</si>
  <si>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</si>
  <si>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</si>
  <si>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</si>
  <si>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</si>
  <si>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</si>
  <si>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</si>
  <si>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</si>
  <si>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</si>
  <si>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</si>
  <si>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</si>
  <si>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</si>
  <si>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</si>
  <si>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</si>
  <si>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</si>
  <si>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</si>
  <si>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</si>
  <si>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</si>
  <si>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</si>
  <si>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</si>
  <si>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</si>
  <si>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</si>
  <si>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</si>
  <si>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</si>
  <si>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</si>
  <si>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</si>
  <si>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</si>
  <si>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</si>
  <si>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</si>
  <si>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</si>
  <si>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</si>
  <si>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</si>
  <si>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</si>
  <si>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</si>
  <si>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</si>
  <si>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</si>
  <si>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</si>
  <si>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</si>
  <si>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</si>
  <si>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</si>
  <si>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</si>
  <si>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</si>
  <si>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</si>
  <si>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</si>
  <si>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</si>
  <si>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</si>
  <si>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</si>
  <si>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</si>
  <si>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</si>
  <si>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</si>
  <si>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</si>
  <si>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</si>
  <si>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</si>
  <si>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</si>
  <si>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</si>
  <si>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</si>
  <si>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</si>
  <si>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</si>
  <si>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</si>
  <si>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</si>
  <si>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</si>
  <si>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</si>
  <si>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</si>
  <si>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</si>
  <si>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</si>
  <si>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</si>
  <si>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</si>
  <si>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</si>
  <si>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</si>
  <si>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</si>
  <si>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</si>
  <si>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</si>
  <si>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</si>
  <si>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</si>
  <si>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</si>
  <si>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</si>
  <si>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</si>
  <si>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</si>
  <si>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</si>
  <si>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</si>
  <si>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</si>
  <si>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</si>
  <si>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</si>
  <si>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</si>
  <si>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</si>
  <si>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</si>
  <si>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</si>
  <si>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</si>
  <si>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</si>
  <si>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</si>
  <si>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</si>
  <si>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</si>
  <si>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</si>
  <si>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</si>
  <si>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</si>
  <si>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</si>
  <si>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</si>
  <si>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</si>
  <si>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</si>
  <si>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</si>
  <si>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</si>
  <si>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</si>
  <si>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</si>
  <si>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</si>
  <si>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</si>
  <si>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</si>
  <si>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</si>
  <si>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</si>
  <si>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</si>
  <si>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</si>
  <si>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</si>
  <si>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</si>
  <si>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</si>
  <si>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</si>
  <si>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</si>
  <si>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</si>
  <si>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</si>
  <si>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</si>
  <si>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</si>
  <si>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</si>
  <si>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</si>
  <si>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</si>
  <si>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</si>
  <si>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</si>
  <si>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</si>
  <si>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</si>
  <si>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</si>
  <si>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</si>
  <si>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</si>
  <si>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</si>
  <si>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</si>
  <si>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</si>
  <si>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</si>
  <si>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</si>
  <si>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</si>
  <si>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</si>
  <si>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</si>
  <si>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</si>
  <si>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</si>
  <si>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</si>
  <si>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</si>
  <si>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</si>
  <si>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</si>
  <si>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</si>
  <si>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</si>
  <si>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</si>
  <si>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</si>
  <si>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</si>
  <si>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</si>
  <si>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</si>
  <si>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</si>
  <si>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</si>
  <si>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</si>
  <si>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</si>
  <si>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</si>
  <si>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</si>
  <si>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</si>
  <si>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</si>
  <si>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</si>
  <si>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</si>
  <si>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</si>
  <si>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</si>
  <si>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</si>
  <si>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</si>
  <si>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</si>
  <si>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</si>
  <si>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</si>
  <si>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</si>
  <si>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</si>
  <si>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</si>
  <si>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</si>
  <si>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</si>
  <si>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</si>
  <si>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</si>
  <si>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</si>
  <si>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</si>
  <si>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</si>
  <si>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</si>
  <si>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</si>
  <si>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</si>
  <si>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</si>
  <si>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</si>
  <si>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</si>
  <si>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</si>
  <si>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</si>
  <si>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</si>
  <si>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</si>
  <si>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</si>
  <si>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</si>
  <si>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</si>
  <si>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</si>
  <si>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</si>
  <si>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</si>
  <si>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</si>
  <si>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</si>
  <si>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</si>
  <si>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</si>
  <si>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</si>
  <si>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</si>
  <si>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</si>
  <si>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</si>
  <si>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</si>
  <si>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</si>
  <si>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</si>
  <si>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</si>
  <si>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</si>
  <si>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</si>
  <si>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</si>
  <si>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</si>
  <si>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</si>
  <si>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</si>
  <si>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</si>
  <si>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</si>
  <si>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</si>
  <si>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</si>
  <si>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</si>
  <si>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</si>
  <si>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</si>
  <si>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</si>
  <si>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</si>
  <si>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</si>
  <si>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</si>
  <si>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</si>
  <si>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</si>
  <si>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</si>
  <si>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</si>
  <si>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</si>
  <si>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</si>
  <si>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</si>
  <si>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</si>
  <si>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</si>
  <si>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</si>
  <si>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</si>
  <si>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</si>
  <si>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</si>
  <si>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</si>
  <si>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</si>
  <si>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</si>
  <si>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</si>
  <si>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</si>
  <si>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</si>
  <si>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</si>
  <si>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</si>
  <si>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</si>
  <si>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</si>
  <si>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</si>
  <si>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</si>
  <si>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</si>
  <si>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</si>
  <si>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</si>
  <si>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</si>
  <si>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</si>
  <si>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</si>
  <si>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</si>
  <si>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</si>
  <si>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</si>
  <si>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</si>
  <si>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</si>
  <si>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</si>
  <si>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</si>
  <si>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</si>
  <si>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</si>
  <si>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</si>
  <si>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</si>
  <si>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</si>
  <si>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</si>
  <si>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</si>
  <si>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</si>
  <si>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</si>
  <si>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</si>
  <si>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</si>
  <si>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</si>
  <si>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</si>
  <si>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</si>
  <si>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</si>
  <si>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</si>
  <si>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</si>
  <si>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</si>
  <si>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</si>
  <si>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</si>
  <si>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</si>
  <si>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</si>
  <si>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</si>
  <si>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</si>
  <si>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</si>
  <si>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</si>
  <si>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</si>
  <si>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</si>
  <si>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</si>
  <si>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</si>
  <si>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</si>
  <si>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</si>
  <si>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</si>
  <si>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</si>
  <si>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</si>
  <si>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</si>
  <si>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</si>
  <si>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</si>
  <si>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</si>
  <si>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</si>
  <si>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</si>
  <si>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</si>
  <si>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</si>
  <si>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</si>
  <si>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</si>
  <si>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</si>
  <si>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</si>
  <si>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</si>
  <si>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</si>
  <si>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</si>
  <si>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</si>
  <si>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</si>
  <si>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</si>
  <si>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</si>
  <si>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</si>
  <si>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</si>
  <si>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</si>
  <si>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</si>
  <si>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</si>
  <si>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</si>
  <si>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</si>
  <si>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</si>
  <si>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</si>
  <si>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</si>
  <si>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</si>
  <si>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</si>
  <si>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</si>
  <si>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</si>
  <si>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</si>
  <si>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</si>
  <si>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</si>
  <si>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</si>
  <si>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</si>
  <si>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</si>
  <si>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</si>
  <si>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</si>
  <si>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</si>
  <si>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</si>
  <si>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</si>
  <si>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</si>
  <si>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</si>
  <si>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</si>
  <si>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</si>
  <si>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</si>
  <si>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</si>
  <si>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</si>
  <si>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</si>
  <si>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</si>
  <si>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</si>
  <si>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</si>
  <si>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</si>
  <si>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</si>
  <si>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</si>
  <si>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</si>
  <si>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</si>
  <si>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</si>
  <si>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</si>
  <si>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</si>
  <si>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</si>
  <si>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</si>
  <si>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</si>
  <si>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</si>
  <si>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</si>
  <si>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</si>
  <si>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</si>
  <si>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</si>
  <si>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</si>
  <si>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</si>
  <si>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</si>
  <si>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</si>
  <si>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</si>
  <si>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</si>
  <si>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</si>
  <si>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</si>
  <si>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</si>
  <si>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</si>
  <si>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</si>
  <si>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</si>
  <si>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</si>
  <si>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</si>
  <si>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</si>
  <si>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</si>
  <si>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</si>
  <si>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</si>
  <si>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</si>
  <si>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</si>
  <si>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</si>
  <si>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</si>
  <si>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</si>
  <si>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</si>
  <si>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</si>
  <si>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</si>
  <si>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</si>
  <si>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</si>
  <si>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</si>
  <si>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</si>
  <si>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</si>
  <si>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</si>
  <si>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</si>
  <si>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</si>
  <si>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</si>
  <si>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</si>
  <si>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</si>
  <si>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</si>
  <si>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</si>
  <si>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</si>
  <si>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</si>
  <si>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</si>
  <si>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</si>
  <si>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</si>
  <si>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</si>
  <si>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</si>
  <si>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</si>
  <si>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</si>
  <si>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</si>
  <si>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</si>
  <si>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</si>
  <si>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</si>
  <si>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</si>
  <si>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</si>
  <si>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</si>
  <si>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</si>
  <si>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</si>
  <si>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</si>
  <si>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</si>
  <si>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</si>
  <si>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</si>
  <si>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</si>
  <si>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</si>
  <si>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</si>
  <si>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</si>
  <si>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</si>
  <si>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</si>
  <si>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</si>
  <si>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</si>
  <si>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</si>
  <si>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</si>
  <si>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</si>
  <si>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</si>
  <si>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</si>
  <si>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</si>
  <si>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</si>
  <si>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</si>
  <si>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</si>
  <si>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</si>
  <si>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</si>
  <si>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</si>
  <si>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</si>
  <si>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</si>
  <si>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</si>
  <si>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</si>
  <si>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</si>
  <si>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</si>
  <si>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</si>
  <si>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</si>
  <si>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</si>
  <si>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</si>
  <si>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</si>
  <si>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</si>
  <si>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</si>
  <si>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</si>
  <si>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</si>
  <si>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</si>
  <si>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</si>
  <si>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</si>
  <si>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</si>
  <si>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</si>
  <si>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</si>
  <si>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</si>
  <si>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</si>
  <si>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</si>
  <si>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</si>
  <si>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</si>
  <si>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</si>
  <si>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</si>
  <si>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</si>
  <si>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</si>
  <si>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</si>
  <si>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</si>
  <si>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</si>
  <si>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</si>
  <si>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</si>
  <si>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</si>
  <si>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</si>
  <si>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</si>
  <si>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</si>
  <si>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</si>
  <si>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</si>
  <si>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</si>
  <si>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</si>
  <si>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</si>
  <si>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</si>
  <si>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</si>
  <si>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</si>
  <si>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</si>
  <si>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</si>
  <si>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</si>
  <si>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</si>
  <si>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</si>
  <si>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</si>
  <si>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</si>
  <si>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</si>
  <si>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</si>
  <si>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</si>
  <si>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</si>
  <si>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</si>
  <si>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</si>
  <si>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</si>
  <si>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</si>
  <si>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</si>
  <si>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</si>
  <si>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</si>
  <si>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</si>
  <si>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</si>
  <si>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</si>
  <si>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</si>
  <si>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</si>
  <si>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</si>
  <si>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</si>
  <si>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</si>
  <si>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</si>
  <si>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</si>
  <si>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</si>
  <si>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</si>
  <si>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</si>
  <si>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</si>
  <si>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</si>
  <si>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</si>
  <si>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</si>
  <si>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</si>
  <si>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</si>
  <si>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</si>
  <si>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</si>
  <si>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</si>
  <si>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</si>
  <si>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</si>
  <si>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</si>
  <si>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</si>
  <si>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</si>
  <si>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</si>
  <si>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</si>
  <si>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</si>
  <si>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</si>
  <si>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</si>
  <si>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</si>
  <si>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</si>
  <si>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</si>
  <si>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</si>
  <si>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</si>
  <si>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</si>
  <si>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</si>
  <si>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</si>
  <si>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</si>
  <si>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</si>
  <si>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</si>
  <si>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</si>
  <si>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</si>
  <si>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</si>
  <si>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</si>
  <si>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</si>
  <si>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</si>
  <si>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</si>
  <si>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</si>
  <si>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</si>
  <si>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</si>
  <si>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</si>
  <si>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</si>
  <si>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</si>
  <si>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</si>
  <si>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</si>
  <si>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</si>
  <si>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</si>
  <si>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</si>
  <si>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</si>
  <si>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</si>
  <si>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</si>
  <si>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</si>
  <si>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</si>
  <si>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</si>
  <si>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</si>
  <si>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</si>
  <si>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</si>
  <si>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</si>
  <si>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</si>
  <si>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</si>
  <si>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</si>
  <si>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</si>
  <si>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</si>
  <si>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</si>
  <si>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</si>
  <si>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</si>
  <si>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</si>
  <si>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</si>
  <si>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</si>
  <si>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</si>
  <si>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</si>
  <si>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</si>
  <si>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</si>
  <si>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</si>
  <si>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</si>
  <si>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</si>
  <si>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</si>
  <si>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</si>
  <si>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</si>
  <si>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</si>
  <si>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</si>
  <si>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</si>
  <si>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</si>
  <si>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</si>
  <si>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</si>
  <si>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</si>
  <si>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</si>
  <si>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</si>
  <si>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</si>
  <si>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</si>
  <si>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</si>
  <si>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</si>
  <si>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</si>
  <si>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</si>
  <si>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</si>
  <si>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</si>
  <si>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</si>
  <si>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</si>
  <si>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</si>
  <si>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</si>
  <si>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</si>
  <si>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</si>
  <si>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</si>
  <si>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</si>
  <si>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</si>
  <si>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</si>
  <si>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</si>
  <si>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</si>
  <si>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</si>
  <si>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</si>
  <si>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</si>
  <si>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</si>
  <si>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</si>
  <si>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</si>
  <si>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</si>
  <si>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</si>
  <si>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</si>
  <si>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</si>
  <si>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</si>
  <si>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</si>
  <si>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</si>
  <si>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</si>
  <si>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</si>
  <si>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</si>
  <si>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</si>
  <si>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</si>
  <si>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</si>
  <si>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</si>
  <si>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</si>
  <si>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</si>
  <si>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</si>
  <si>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</si>
  <si>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</si>
  <si>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</si>
  <si>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</si>
  <si>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</si>
  <si>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</si>
  <si>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</si>
  <si>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</si>
  <si>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</si>
  <si>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</si>
  <si>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</si>
  <si>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</si>
  <si>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</si>
  <si>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</si>
  <si>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</si>
  <si>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</si>
  <si>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</si>
  <si>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</si>
  <si>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</si>
  <si>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</si>
  <si>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</si>
  <si>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</si>
  <si>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</si>
  <si>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</si>
  <si>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</si>
  <si>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</si>
  <si>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</si>
  <si>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</si>
  <si>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</si>
  <si>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</si>
  <si>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</si>
  <si>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</si>
  <si>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</si>
  <si>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</si>
  <si>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</si>
  <si>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</si>
  <si>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</si>
  <si>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</si>
  <si>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</si>
  <si>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</si>
  <si>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</si>
  <si>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</si>
  <si>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</si>
  <si>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</si>
  <si>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</si>
  <si>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</si>
  <si>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</si>
  <si>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</si>
  <si>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</si>
  <si>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</si>
  <si>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</si>
  <si>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</si>
  <si>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</si>
  <si>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</si>
  <si>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</si>
  <si>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</si>
  <si>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</si>
  <si>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</si>
  <si>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</si>
  <si>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</si>
  <si>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</si>
  <si>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</si>
  <si>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</si>
  <si>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</si>
  <si>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</si>
  <si>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</si>
  <si>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</si>
  <si>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</si>
  <si>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</si>
  <si>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</si>
  <si>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</si>
  <si>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</si>
  <si>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</si>
  <si>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</si>
  <si>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</si>
  <si>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</si>
  <si>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</si>
  <si>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</si>
  <si>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</si>
  <si>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</si>
  <si>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</si>
  <si>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</si>
  <si>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</si>
  <si>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</si>
  <si>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</si>
  <si>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</si>
  <si>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</si>
  <si>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</si>
  <si>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</si>
  <si>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</si>
  <si>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</si>
  <si>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</si>
  <si>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</si>
  <si>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</si>
  <si>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</si>
  <si>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</si>
  <si>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</si>
  <si>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</si>
  <si>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</si>
  <si>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</si>
  <si>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</si>
  <si>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</si>
  <si>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</si>
  <si>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</si>
  <si>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</si>
  <si>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</si>
  <si>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</si>
  <si>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</si>
  <si>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</si>
  <si>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</si>
  <si>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</si>
  <si>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</si>
  <si>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</si>
  <si>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</si>
  <si>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</si>
  <si>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</si>
  <si>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</si>
  <si>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</si>
  <si>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</si>
  <si>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</si>
  <si>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</si>
  <si>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</si>
  <si>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</si>
  <si>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</si>
  <si>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</si>
  <si>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</si>
  <si>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</si>
  <si>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</si>
  <si>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</si>
  <si>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</si>
  <si>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</si>
  <si>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</si>
  <si>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</si>
  <si>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</si>
  <si>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</si>
  <si>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</si>
  <si>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</si>
  <si>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</si>
  <si>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</si>
  <si>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</si>
  <si>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</si>
  <si>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</si>
  <si>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</si>
  <si>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</si>
  <si>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</si>
  <si>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</si>
  <si>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</si>
  <si>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</si>
  <si>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</si>
  <si>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</si>
  <si>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</si>
  <si>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</si>
  <si>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</si>
  <si>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</si>
  <si>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</si>
  <si>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</si>
  <si>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</si>
  <si>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</si>
  <si>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</si>
  <si>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</si>
  <si>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</si>
  <si>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</si>
  <si>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</si>
  <si>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</si>
  <si>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</si>
  <si>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</si>
  <si>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</si>
  <si>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</si>
  <si>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</si>
  <si>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</si>
  <si>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</si>
  <si>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</si>
  <si>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</si>
  <si>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</si>
  <si>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</si>
  <si>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</si>
  <si>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</si>
  <si>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</si>
  <si>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</si>
  <si>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</si>
  <si>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</si>
  <si>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</si>
  <si>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</si>
  <si>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</si>
  <si>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</si>
  <si>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</si>
  <si>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</si>
  <si>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</si>
  <si>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</si>
  <si>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</si>
  <si>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</si>
  <si>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</si>
  <si>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</si>
  <si>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</si>
  <si>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</si>
  <si>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</si>
  <si>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</si>
  <si>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</si>
  <si>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</si>
  <si>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</si>
  <si>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</si>
  <si>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</si>
  <si>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</si>
  <si>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</si>
  <si>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</si>
  <si>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</si>
  <si>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</si>
  <si>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</si>
  <si>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</si>
  <si>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</si>
  <si>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</si>
  <si>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</si>
  <si>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</si>
  <si>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</si>
  <si>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</si>
  <si>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</si>
  <si>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</si>
  <si>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</si>
  <si>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</si>
  <si>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</si>
  <si>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</si>
  <si>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</si>
  <si>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</si>
  <si>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</si>
  <si>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</si>
  <si>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</si>
  <si>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</si>
  <si>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</si>
  <si>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</si>
  <si>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</si>
  <si>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</si>
  <si>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</si>
  <si>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</si>
  <si>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</si>
  <si>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</si>
  <si>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</si>
  <si>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</si>
  <si>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</si>
  <si>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</si>
  <si>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</si>
  <si>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</si>
  <si>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</si>
  <si>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</si>
  <si>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</si>
  <si>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</si>
  <si>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</si>
  <si>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</si>
  <si>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</si>
  <si>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</si>
  <si>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</si>
  <si>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</si>
  <si>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</si>
  <si>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</si>
  <si>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</si>
  <si>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</si>
  <si>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</si>
  <si>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</si>
  <si>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</si>
  <si>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</si>
  <si>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</si>
  <si>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</si>
  <si>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</si>
  <si>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</si>
  <si>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</si>
  <si>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</si>
  <si>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</si>
  <si>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</si>
  <si>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</si>
  <si>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</si>
  <si>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</si>
  <si>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</si>
  <si>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</si>
  <si>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</si>
  <si>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</si>
  <si>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</si>
  <si>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</si>
  <si>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</si>
  <si>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</si>
  <si>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</si>
  <si>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</si>
  <si>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</si>
  <si>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</si>
  <si>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</si>
  <si>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</si>
  <si>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</si>
  <si>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</si>
  <si>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</si>
  <si>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</si>
  <si>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</si>
  <si>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</si>
  <si>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</si>
  <si>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</si>
  <si>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</si>
  <si>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</si>
  <si>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</si>
  <si>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</si>
  <si>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</si>
  <si>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</si>
  <si>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</si>
  <si>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</si>
  <si>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</si>
  <si>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</si>
  <si>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</si>
  <si>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</si>
  <si>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</si>
  <si>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</si>
  <si>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</si>
  <si>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</si>
  <si>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</si>
  <si>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</si>
  <si>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</si>
  <si>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</si>
  <si>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</si>
  <si>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</si>
  <si>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</si>
  <si>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</si>
  <si>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</si>
  <si>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</si>
  <si>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</si>
  <si>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</si>
  <si>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</si>
  <si>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</si>
  <si>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</si>
  <si>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</si>
  <si>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</si>
  <si>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</si>
  <si>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</si>
  <si>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</si>
  <si>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</si>
  <si>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</si>
  <si>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</si>
  <si>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</si>
  <si>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</si>
  <si>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</si>
  <si>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</si>
  <si>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</si>
  <si>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</si>
  <si>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</si>
  <si>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</si>
  <si>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</si>
  <si>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</si>
  <si>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</si>
  <si>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</si>
  <si>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</si>
  <si>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</si>
  <si>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</si>
  <si>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</si>
  <si>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</si>
  <si>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</si>
  <si>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</si>
  <si>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</si>
  <si>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</si>
  <si>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</si>
  <si>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</si>
  <si>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</si>
  <si>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</si>
  <si>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</si>
  <si>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</si>
  <si>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</si>
  <si>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</si>
  <si>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</si>
  <si>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</si>
  <si>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</si>
  <si>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</si>
  <si>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</si>
  <si>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</si>
  <si>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</si>
  <si>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</si>
  <si>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</si>
  <si>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</si>
  <si>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</si>
  <si>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</si>
  <si>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</si>
  <si>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</si>
  <si>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</si>
  <si>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</si>
  <si>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</si>
  <si>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</si>
  <si>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</si>
  <si>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</si>
  <si>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</si>
  <si>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</si>
  <si>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</si>
  <si>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</si>
  <si>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</si>
  <si>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</si>
  <si>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</si>
  <si>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</si>
  <si>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</si>
  <si>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</si>
  <si>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</si>
  <si>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</si>
  <si>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</si>
  <si>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</si>
  <si>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</si>
  <si>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</si>
  <si>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</si>
  <si>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</si>
  <si>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</si>
  <si>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</si>
  <si>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</si>
  <si>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</si>
  <si>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</si>
  <si>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</si>
  <si>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</si>
  <si>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</si>
  <si>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</si>
  <si>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</si>
  <si>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</si>
  <si>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</si>
  <si>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</si>
  <si>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</si>
  <si>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</si>
  <si>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</si>
  <si>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</si>
  <si>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</si>
  <si>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</si>
  <si>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</si>
  <si>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</si>
  <si>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</si>
  <si>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</si>
  <si>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</si>
  <si>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</si>
  <si>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</si>
  <si>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</si>
  <si>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</si>
  <si>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</si>
  <si>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</si>
  <si>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</si>
  <si>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</si>
  <si>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</si>
  <si>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</si>
  <si>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</si>
  <si>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</si>
  <si>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</si>
  <si>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</si>
  <si>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</si>
  <si>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</si>
  <si>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</si>
  <si>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</si>
  <si>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</si>
  <si>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</si>
  <si>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</si>
  <si>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</si>
  <si>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</si>
  <si>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</si>
  <si>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</si>
  <si>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</si>
  <si>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</si>
  <si>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</si>
  <si>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</si>
  <si>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</si>
  <si>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</si>
  <si>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</si>
  <si>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</si>
  <si>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</si>
  <si>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</si>
  <si>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</si>
  <si>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</si>
  <si>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</si>
  <si>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</si>
  <si>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</si>
  <si>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</si>
  <si>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</si>
  <si>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</si>
  <si>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</si>
  <si>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</si>
  <si>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</si>
  <si>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</si>
  <si>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</si>
  <si>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</si>
  <si>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</si>
  <si>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</si>
  <si>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</si>
  <si>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</si>
  <si>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</si>
  <si>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</si>
  <si>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</si>
  <si>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</si>
  <si>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</si>
  <si>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</si>
  <si>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</si>
  <si>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</si>
  <si>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</si>
  <si>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</si>
  <si>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</si>
  <si>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</si>
  <si>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</si>
  <si>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</si>
  <si>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</si>
  <si>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</si>
  <si>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</si>
  <si>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</si>
  <si>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</si>
  <si>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</si>
  <si>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</si>
  <si>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</si>
  <si>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</si>
  <si>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</si>
  <si>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</si>
  <si>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</si>
  <si>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</si>
  <si>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</si>
  <si>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</si>
  <si>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</si>
  <si>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</si>
  <si>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</si>
  <si>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</si>
  <si>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</si>
  <si>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</si>
  <si>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</si>
  <si>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</si>
  <si>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</si>
  <si>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</si>
  <si>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</si>
  <si>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</si>
  <si>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</si>
  <si>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</si>
  <si>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</si>
  <si>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</si>
  <si>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</si>
  <si>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</si>
  <si>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</si>
  <si>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</si>
  <si>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</si>
  <si>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</si>
  <si>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</si>
  <si>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</si>
  <si>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</si>
  <si>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</si>
  <si>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</si>
  <si>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</si>
  <si>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</si>
  <si>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</si>
  <si>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</si>
  <si>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</si>
  <si>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</si>
  <si>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</si>
  <si>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</si>
  <si>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</si>
  <si>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</si>
  <si>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</si>
  <si>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</si>
  <si>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</si>
  <si>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</si>
  <si>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</si>
  <si>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</si>
  <si>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</si>
  <si>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</si>
  <si>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</si>
  <si>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</si>
  <si>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</si>
  <si>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</si>
  <si>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</si>
  <si>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</si>
  <si>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</si>
  <si>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</si>
  <si>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</si>
  <si>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</si>
  <si>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</si>
  <si>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</si>
  <si>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</si>
  <si>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</si>
  <si>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</si>
  <si>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</si>
  <si>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</si>
  <si>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</si>
  <si>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</si>
  <si>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</si>
  <si>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</si>
  <si>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</si>
  <si>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</si>
  <si>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</si>
  <si>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</si>
  <si>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</si>
  <si>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</si>
  <si>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</si>
  <si>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</si>
  <si>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</si>
  <si>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</si>
  <si>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</si>
  <si>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</si>
  <si>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</si>
  <si>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</si>
  <si>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</si>
  <si>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</si>
  <si>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</si>
  <si>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</si>
  <si>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</si>
  <si>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</si>
  <si>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</si>
  <si>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</si>
  <si>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</si>
  <si>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</si>
  <si>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</si>
  <si>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</si>
  <si>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</si>
  <si>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</si>
  <si>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</si>
  <si>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</si>
  <si>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</si>
  <si>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</si>
  <si>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</si>
  <si>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</si>
  <si>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</si>
  <si>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</si>
  <si>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</si>
  <si>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</si>
  <si>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</si>
  <si>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</si>
  <si>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</si>
  <si>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</si>
  <si>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</si>
  <si>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</si>
  <si>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</si>
  <si>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</si>
  <si>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</si>
  <si>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</si>
  <si>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</si>
  <si>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</si>
  <si>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</si>
  <si>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</si>
  <si>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</si>
  <si>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</si>
  <si>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</si>
  <si>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</si>
  <si>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</si>
  <si>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</si>
  <si>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</si>
  <si>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</si>
  <si>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</si>
  <si>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</si>
  <si>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</si>
  <si>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</si>
  <si>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</si>
  <si>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</si>
  <si>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</si>
  <si>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</si>
  <si>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</si>
  <si>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</si>
  <si>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</si>
  <si>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</si>
  <si>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</si>
  <si>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</si>
  <si>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</si>
  <si>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</si>
  <si>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</si>
  <si>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</si>
  <si>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</si>
  <si>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</si>
  <si>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</si>
  <si>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</si>
  <si>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</si>
  <si>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</si>
  <si>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</si>
  <si>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</si>
  <si>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</si>
  <si>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</si>
  <si>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</si>
  <si>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</si>
  <si>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</si>
  <si>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</si>
  <si>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</si>
  <si>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</si>
  <si>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</si>
  <si>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</si>
  <si>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</si>
  <si>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</si>
  <si>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</si>
  <si>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</si>
  <si>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</si>
  <si>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</si>
  <si>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</si>
  <si>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</si>
  <si>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</si>
  <si>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</si>
  <si>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</si>
  <si>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</si>
  <si>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</si>
  <si>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</si>
  <si>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</si>
  <si>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</si>
  <si>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</si>
  <si>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</si>
  <si>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</si>
  <si>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</si>
  <si>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</si>
  <si>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</si>
  <si>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</si>
  <si>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</si>
  <si>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</si>
  <si>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</si>
  <si>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</si>
  <si>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</si>
  <si>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</si>
  <si>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</si>
  <si>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</si>
  <si>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</si>
  <si>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</si>
  <si>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</si>
  <si>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</si>
  <si>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</si>
  <si>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</si>
  <si>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</si>
  <si>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</si>
  <si>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</si>
  <si>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</si>
  <si>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</si>
  <si>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</si>
  <si>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</si>
  <si>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</si>
  <si>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</si>
  <si>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</si>
  <si>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</si>
  <si>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</si>
  <si>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</si>
  <si>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</si>
  <si>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</si>
  <si>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</si>
  <si>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</si>
  <si>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</si>
  <si>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</si>
  <si>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</si>
  <si>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</si>
  <si>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</si>
  <si>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</si>
  <si>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</si>
  <si>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</si>
  <si>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</si>
  <si>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</si>
  <si>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</si>
  <si>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</si>
  <si>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</si>
  <si>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</si>
  <si>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</si>
  <si>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</si>
  <si>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</si>
  <si>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</si>
  <si>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</si>
  <si>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</si>
  <si>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</si>
  <si>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</si>
  <si>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</si>
  <si>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</si>
  <si>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</si>
  <si>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</si>
  <si>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</si>
  <si>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</si>
  <si>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</si>
  <si>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</si>
  <si>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</si>
  <si>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</si>
  <si>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</si>
  <si>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</si>
  <si>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</si>
  <si>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</si>
  <si>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</si>
  <si>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</si>
  <si>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</si>
  <si>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</si>
  <si>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</si>
  <si>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</si>
  <si>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</si>
  <si>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</si>
  <si>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</si>
  <si>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</si>
  <si>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</si>
  <si>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</si>
  <si>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</si>
  <si>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</si>
  <si>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</si>
  <si>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</si>
  <si>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</si>
  <si>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</si>
  <si>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</si>
  <si>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</si>
  <si>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</si>
  <si>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</si>
  <si>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</si>
  <si>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</si>
  <si>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</si>
  <si>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</si>
  <si>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</si>
  <si>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</si>
  <si>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</si>
  <si>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</si>
  <si>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</si>
  <si>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</si>
  <si>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</si>
  <si>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</si>
  <si>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</si>
  <si>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</si>
  <si>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</si>
  <si>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</si>
  <si>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</si>
  <si>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</si>
  <si>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</si>
  <si>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</si>
  <si>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</si>
  <si>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</si>
  <si>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</si>
  <si>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</si>
  <si>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</si>
  <si>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</si>
  <si>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</si>
  <si>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</si>
  <si>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</si>
  <si>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</si>
  <si>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</si>
  <si>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</si>
  <si>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</si>
  <si>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</si>
  <si>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</si>
  <si>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</si>
  <si>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</si>
  <si>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</si>
  <si>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</si>
  <si>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</si>
  <si>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</si>
  <si>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</si>
  <si>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</si>
  <si>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</si>
  <si>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</si>
  <si>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</si>
  <si>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</si>
  <si>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</si>
  <si>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</si>
  <si>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</si>
  <si>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</si>
  <si>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</si>
  <si>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</si>
  <si>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</si>
  <si>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</si>
  <si>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</si>
  <si>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</si>
  <si>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</si>
  <si>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</si>
  <si>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</si>
  <si>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</si>
  <si>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</si>
  <si>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</si>
  <si>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</si>
  <si>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</si>
  <si>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</si>
  <si>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</si>
  <si>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</si>
  <si>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</si>
  <si>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</si>
  <si>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</si>
  <si>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</si>
  <si>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</si>
  <si>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</si>
  <si>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</si>
  <si>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</si>
  <si>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</si>
  <si>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</si>
  <si>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</si>
  <si>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</si>
  <si>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</si>
  <si>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</si>
  <si>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</si>
  <si>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</si>
  <si>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</si>
  <si>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</si>
  <si>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</si>
  <si>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</si>
  <si>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</si>
  <si>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</si>
  <si>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</si>
  <si>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</si>
  <si>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</si>
  <si>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</si>
  <si>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</si>
  <si>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</si>
  <si>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</si>
  <si>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</si>
  <si>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</si>
  <si>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</si>
  <si>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</si>
  <si>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</si>
  <si>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</si>
  <si>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</si>
  <si>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</si>
  <si>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</si>
  <si>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</si>
  <si>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</si>
  <si>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</si>
  <si>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</si>
  <si>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</si>
  <si>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</si>
  <si>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</si>
  <si>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</si>
  <si>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</si>
  <si>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</si>
  <si>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</si>
  <si>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</si>
  <si>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</si>
  <si>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</si>
  <si>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</si>
  <si>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</si>
  <si>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</si>
  <si>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</si>
  <si>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</si>
  <si>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</si>
  <si>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</si>
  <si>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</si>
  <si>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</si>
  <si>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</si>
  <si>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</si>
  <si>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</si>
  <si>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</si>
  <si>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</si>
  <si>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</si>
  <si>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</si>
  <si>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</si>
  <si>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</si>
  <si>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</si>
  <si>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</si>
  <si>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</si>
  <si>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</si>
  <si>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</si>
  <si>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</si>
  <si>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</si>
  <si>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</si>
  <si>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</si>
  <si>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</si>
  <si>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</si>
  <si>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</si>
  <si>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</si>
  <si>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</si>
  <si>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</si>
  <si>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</si>
  <si>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</si>
  <si>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</si>
  <si>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</si>
  <si>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</si>
  <si>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</si>
  <si>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</si>
  <si>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</si>
  <si>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</si>
  <si>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</si>
  <si>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</si>
  <si>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</si>
  <si>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</si>
  <si>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</si>
  <si>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</si>
  <si>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</si>
  <si>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</si>
  <si>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</si>
  <si>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</si>
  <si>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</si>
  <si>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</si>
  <si>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</si>
  <si>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</si>
  <si>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</si>
  <si>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</si>
  <si>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</si>
  <si>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</si>
  <si>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</si>
  <si>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</si>
  <si>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</si>
  <si>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</si>
  <si>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</si>
  <si>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</si>
  <si>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</si>
  <si>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</si>
  <si>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</si>
  <si>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</si>
  <si>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</si>
  <si>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</si>
  <si>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</si>
  <si>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</si>
  <si>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</si>
  <si>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</si>
  <si>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</si>
  <si>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</si>
  <si>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</si>
  <si>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</si>
  <si>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</si>
  <si>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</si>
  <si>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</si>
  <si>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</si>
  <si>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</si>
  <si>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</si>
  <si>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</si>
  <si>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</si>
  <si>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</si>
  <si>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</si>
  <si>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</si>
  <si>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</si>
  <si>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</si>
  <si>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</si>
  <si>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</si>
  <si>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</si>
  <si>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</si>
  <si>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</si>
  <si>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</si>
  <si>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</si>
  <si>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</si>
  <si>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</si>
  <si>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</si>
  <si>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</si>
  <si>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</si>
  <si>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</si>
  <si>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</si>
  <si>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</si>
  <si>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</si>
  <si>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</si>
  <si>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</si>
  <si>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</si>
  <si>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</si>
  <si>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</si>
  <si>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</si>
  <si>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</si>
  <si>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</si>
  <si>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</si>
  <si>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</si>
  <si>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</si>
  <si>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</si>
  <si>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</si>
  <si>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</si>
  <si>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</si>
  <si>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</si>
  <si>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</si>
  <si>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</si>
  <si>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</si>
  <si>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</si>
  <si>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</si>
  <si>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</si>
  <si>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</si>
  <si>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</si>
  <si>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</si>
  <si>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</si>
  <si>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</si>
  <si>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</si>
  <si>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</si>
  <si>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</si>
  <si>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</si>
  <si>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</si>
  <si>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</si>
  <si>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</si>
  <si>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</si>
  <si>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</si>
  <si>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</si>
  <si>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</si>
  <si>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</si>
  <si>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</si>
  <si>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</si>
  <si>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</si>
  <si>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</si>
  <si>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</si>
  <si>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</si>
  <si>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</si>
  <si>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</si>
  <si>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</si>
  <si>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</si>
  <si>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</si>
  <si>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</si>
  <si>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</si>
  <si>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</si>
  <si>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</si>
  <si>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</si>
  <si>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</si>
  <si>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</si>
  <si>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</si>
  <si>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</si>
  <si>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</si>
  <si>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</si>
  <si>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</si>
  <si>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</si>
  <si>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</si>
  <si>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</si>
  <si>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</si>
  <si>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</si>
  <si>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</si>
  <si>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</si>
  <si>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</si>
  <si>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</si>
  <si>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</si>
  <si>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</si>
  <si>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</si>
  <si>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</si>
  <si>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</si>
  <si>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</si>
  <si>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</si>
  <si>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</si>
  <si>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</si>
  <si>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</si>
  <si>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</si>
  <si>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</si>
  <si>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</si>
  <si>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</si>
  <si>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</si>
  <si>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</si>
  <si>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</si>
  <si>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</si>
  <si>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</si>
  <si>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</si>
  <si>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</si>
  <si>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</si>
  <si>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</si>
  <si>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</si>
  <si>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</si>
  <si>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</si>
  <si>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</si>
  <si>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</si>
  <si>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</si>
  <si>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</si>
  <si>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</si>
  <si>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</si>
  <si>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</si>
  <si>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</si>
  <si>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</si>
  <si>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</si>
  <si>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</si>
  <si>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</si>
  <si>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</si>
  <si>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</si>
  <si>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</si>
  <si>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</si>
  <si>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</si>
  <si>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</si>
  <si>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</si>
  <si>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</si>
  <si>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</si>
  <si>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</si>
  <si>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</si>
  <si>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</si>
  <si>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</si>
  <si>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</si>
  <si>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</si>
  <si>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</si>
  <si>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</si>
  <si>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</si>
  <si>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</si>
  <si>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</si>
  <si>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</si>
  <si>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</si>
  <si>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</si>
  <si>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</si>
  <si>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</si>
  <si>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</si>
  <si>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</si>
  <si>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</si>
  <si>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</si>
  <si>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</si>
  <si>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</si>
  <si>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</si>
  <si>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</si>
  <si>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</si>
  <si>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</si>
  <si>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</si>
  <si>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</si>
  <si>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</si>
  <si>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</si>
  <si>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</si>
  <si>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</si>
  <si>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</si>
  <si>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</si>
  <si>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</si>
  <si>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</si>
  <si>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</si>
  <si>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</si>
  <si>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</si>
  <si>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</si>
  <si>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</si>
  <si>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</si>
  <si>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</si>
  <si>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</si>
  <si>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</si>
  <si>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</si>
  <si>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</si>
  <si>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</si>
  <si>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</si>
  <si>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</si>
  <si>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</si>
  <si>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</si>
  <si>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</si>
  <si>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</si>
  <si>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</si>
  <si>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</si>
  <si>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</si>
  <si>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</si>
  <si>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</si>
  <si>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</si>
  <si>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</si>
  <si>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</si>
  <si>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</si>
  <si>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</si>
  <si>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</si>
  <si>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</si>
  <si>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</si>
  <si>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</si>
  <si>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</si>
  <si>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</si>
  <si>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</si>
  <si>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</si>
  <si>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</si>
  <si>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</si>
  <si>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</si>
  <si>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</si>
  <si>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</si>
  <si>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</si>
  <si>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</si>
  <si>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</si>
  <si>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</si>
  <si>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</si>
  <si>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</si>
  <si>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</si>
  <si>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</si>
  <si>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</si>
  <si>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</si>
  <si>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</si>
  <si>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</si>
  <si>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</si>
  <si>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</si>
  <si>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</si>
  <si>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</si>
  <si>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</si>
  <si>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</si>
  <si>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</si>
  <si>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</si>
  <si>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</si>
  <si>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</si>
  <si>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</si>
  <si>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</si>
  <si>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</si>
  <si>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</si>
  <si>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</si>
  <si>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</si>
  <si>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</si>
  <si>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</si>
  <si>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</si>
  <si>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</si>
  <si>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</si>
  <si>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</si>
  <si>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</si>
  <si>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</si>
  <si>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</si>
  <si>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</si>
  <si>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</si>
  <si>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</si>
  <si>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</si>
  <si>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</si>
  <si>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</si>
  <si>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</si>
  <si>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</si>
  <si>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</si>
  <si>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</si>
  <si>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</si>
  <si>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</si>
  <si>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</si>
  <si>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</si>
  <si>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</si>
  <si>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</si>
  <si>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</si>
  <si>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</si>
  <si>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</si>
  <si>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</si>
  <si>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</si>
  <si>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</si>
  <si>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</si>
  <si>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</si>
  <si>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</si>
  <si>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</si>
  <si>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</si>
  <si>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</si>
  <si>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</si>
  <si>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</si>
  <si>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</si>
  <si>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</si>
  <si>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</si>
  <si>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</si>
  <si>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</si>
  <si>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</si>
  <si>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</si>
  <si>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</si>
  <si>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</si>
  <si>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</si>
  <si>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</si>
  <si>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</si>
  <si>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</si>
  <si>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</si>
  <si>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</si>
  <si>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</si>
  <si>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</si>
  <si>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</si>
  <si>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</si>
  <si>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</si>
  <si>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</si>
  <si>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</si>
  <si>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</si>
  <si>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</si>
  <si>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</si>
  <si>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</si>
  <si>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</si>
  <si>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</si>
  <si>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</si>
  <si>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</si>
  <si>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</si>
  <si>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</si>
  <si>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</si>
  <si>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</si>
  <si>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</si>
  <si>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</si>
  <si>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</si>
  <si>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</si>
  <si>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</si>
  <si>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</si>
  <si>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</si>
  <si>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</si>
  <si>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</si>
  <si>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</si>
  <si>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</si>
  <si>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</si>
  <si>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</si>
  <si>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</si>
  <si>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</si>
  <si>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</si>
  <si>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</si>
  <si>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</si>
  <si>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</si>
  <si>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</si>
  <si>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</si>
  <si>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</si>
  <si>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</si>
  <si>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</si>
  <si>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</si>
  <si>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</si>
  <si>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</si>
  <si>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</si>
  <si>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</si>
  <si>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</si>
  <si>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</si>
  <si>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</si>
  <si>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</si>
  <si>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</si>
  <si>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</si>
  <si>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</si>
  <si>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</si>
  <si>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</si>
  <si>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</si>
  <si>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</si>
  <si>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</si>
  <si>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</si>
  <si>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</si>
  <si>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</si>
  <si>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</si>
  <si>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</si>
  <si>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</si>
  <si>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</si>
  <si>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</si>
  <si>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</si>
  <si>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</si>
  <si>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</si>
  <si>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</si>
  <si>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</si>
  <si>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</si>
  <si>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</si>
  <si>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</si>
  <si>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</si>
  <si>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</si>
  <si>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</si>
  <si>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</si>
  <si>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</si>
  <si>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</si>
  <si>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</si>
  <si>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</si>
  <si>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</si>
  <si>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</si>
  <si>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</si>
  <si>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</si>
  <si>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</si>
  <si>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</si>
  <si>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</si>
  <si>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</si>
  <si>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</si>
  <si>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</si>
  <si>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</si>
  <si>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</si>
  <si>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</si>
  <si>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</si>
  <si>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</si>
  <si>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</si>
  <si>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</si>
  <si>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</si>
  <si>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</si>
  <si>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</si>
  <si>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</si>
  <si>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</si>
  <si>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</si>
  <si>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</si>
  <si>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</si>
  <si>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</si>
  <si>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</si>
  <si>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</si>
  <si>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</si>
  <si>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</si>
  <si>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</si>
  <si>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</si>
  <si>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</si>
  <si>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</si>
  <si>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</si>
  <si>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</si>
  <si>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</si>
  <si>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</si>
  <si>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</si>
  <si>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</si>
  <si>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</si>
  <si>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</si>
  <si>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</si>
  <si>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</si>
  <si>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</si>
  <si>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</si>
  <si>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</si>
  <si>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</si>
  <si>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</si>
  <si>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</si>
  <si>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</si>
  <si>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</si>
  <si>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</si>
  <si>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</si>
  <si>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</si>
  <si>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</si>
  <si>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</si>
  <si>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</si>
  <si>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</si>
  <si>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</si>
  <si>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</si>
  <si>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</si>
  <si>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</si>
  <si>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</si>
  <si>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</si>
  <si>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</si>
  <si>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</si>
  <si>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</si>
  <si>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</si>
  <si>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</si>
  <si>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</si>
  <si>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</si>
  <si>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</si>
  <si>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</si>
  <si>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</si>
  <si>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</si>
  <si>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</si>
  <si>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</si>
  <si>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</si>
  <si>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</si>
  <si>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</si>
  <si>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</si>
  <si>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</si>
  <si>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</si>
  <si>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</si>
  <si>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</si>
  <si>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</si>
  <si>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</si>
  <si>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</si>
  <si>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</si>
  <si>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</si>
  <si>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</si>
  <si>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</si>
  <si>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</si>
  <si>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</si>
  <si>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</si>
  <si>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</si>
  <si>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</si>
  <si>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</si>
  <si>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</si>
  <si>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</si>
  <si>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</si>
  <si>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</si>
  <si>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</si>
  <si>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</si>
  <si>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</si>
  <si>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</si>
  <si>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</si>
  <si>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</si>
  <si>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</si>
  <si>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</si>
  <si>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</si>
  <si>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</si>
  <si>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</si>
  <si>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</si>
  <si>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</si>
  <si>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</si>
  <si>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</si>
  <si>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</si>
  <si>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</si>
  <si>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</si>
  <si>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</si>
  <si>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</si>
  <si>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</si>
  <si>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</si>
  <si>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</si>
  <si>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</si>
  <si>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</si>
  <si>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</si>
  <si>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</si>
  <si>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</si>
  <si>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</si>
  <si>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</si>
  <si>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</si>
  <si>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</si>
  <si>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</si>
  <si>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</si>
  <si>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</si>
  <si>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</si>
  <si>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</si>
  <si>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</si>
  <si>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</si>
  <si>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</si>
  <si>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</si>
  <si>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</si>
  <si>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</si>
  <si>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</si>
  <si>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</si>
  <si>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</si>
  <si>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</si>
  <si>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</si>
  <si>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</si>
  <si>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</si>
  <si>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</si>
  <si>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</si>
  <si>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</si>
  <si>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</si>
  <si>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</si>
  <si>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</si>
  <si>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</si>
  <si>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</si>
  <si>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</si>
  <si>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</si>
  <si>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</si>
  <si>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</si>
  <si>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</si>
  <si>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</si>
  <si>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</si>
  <si>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</si>
  <si>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</si>
  <si>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</si>
  <si>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</si>
  <si>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</si>
  <si>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</si>
  <si>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</si>
  <si>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</si>
  <si>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</si>
  <si>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</si>
  <si>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</si>
  <si>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</si>
  <si>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</si>
  <si>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</si>
  <si>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</si>
  <si>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</si>
  <si>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</si>
  <si>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</si>
  <si>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</si>
  <si>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</si>
  <si>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</si>
  <si>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</si>
  <si>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</si>
  <si>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</si>
  <si>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</si>
  <si>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</si>
  <si>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</si>
  <si>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</si>
  <si>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</si>
  <si>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</si>
  <si>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</si>
  <si>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</si>
  <si>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</si>
  <si>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</si>
  <si>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</si>
  <si>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</si>
  <si>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</si>
  <si>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</si>
  <si>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</si>
  <si>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</si>
  <si>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</si>
  <si>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</si>
  <si>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</si>
  <si>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</si>
  <si>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</si>
  <si>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</si>
  <si>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</si>
  <si>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</si>
  <si>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</si>
  <si>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</si>
  <si>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</si>
  <si>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</si>
  <si>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</si>
  <si>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</si>
  <si>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</si>
  <si>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</si>
  <si>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</si>
  <si>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</si>
  <si>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</si>
  <si>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</si>
  <si>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</si>
  <si>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</si>
  <si>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</si>
  <si>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</si>
  <si>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</si>
  <si>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</si>
  <si>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</si>
  <si>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</si>
  <si>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</si>
  <si>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</si>
  <si>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</si>
  <si>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</si>
  <si>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</si>
  <si>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</si>
  <si>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</si>
  <si>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</si>
  <si>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</si>
  <si>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</si>
  <si>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</si>
  <si>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</si>
  <si>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</si>
  <si>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</si>
  <si>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</si>
  <si>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</si>
  <si>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</si>
  <si>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</si>
  <si>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</si>
  <si>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</si>
  <si>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</si>
  <si>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</si>
  <si>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</si>
  <si>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</si>
  <si>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</si>
  <si>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</si>
  <si>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</si>
  <si>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</si>
  <si>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</si>
  <si>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</si>
  <si>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</si>
  <si>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</si>
  <si>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</si>
  <si>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</si>
  <si>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</si>
  <si>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</si>
  <si>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</si>
  <si>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</si>
  <si>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</si>
  <si>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</si>
  <si>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</si>
  <si>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</si>
  <si>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</si>
  <si>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</si>
  <si>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</si>
  <si>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</si>
  <si>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</si>
  <si>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</si>
  <si>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</si>
  <si>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</si>
  <si>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</si>
  <si>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</si>
  <si>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</si>
  <si>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</si>
  <si>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</si>
  <si>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</si>
  <si>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</si>
  <si>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</si>
  <si>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</si>
  <si>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</si>
  <si>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</si>
  <si>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</si>
  <si>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</si>
  <si>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</si>
  <si>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</si>
  <si>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</si>
  <si>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</si>
  <si>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</si>
  <si>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</si>
  <si>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</si>
  <si>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</si>
  <si>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</si>
  <si>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</si>
  <si>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</si>
  <si>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</si>
  <si>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</si>
  <si>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</si>
  <si>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</si>
  <si>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</si>
  <si>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</si>
  <si>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</si>
  <si>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</si>
  <si>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</si>
  <si>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</si>
  <si>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</si>
  <si>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</si>
  <si>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</si>
  <si>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</si>
  <si>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</si>
  <si>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</si>
  <si>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</si>
  <si>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</si>
  <si>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</si>
  <si>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</si>
  <si>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</si>
  <si>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</si>
  <si>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</si>
  <si>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</si>
  <si>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</si>
  <si>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</si>
  <si>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</si>
  <si>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</si>
  <si>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</si>
  <si>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</si>
  <si>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</si>
  <si>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</si>
  <si>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</si>
  <si>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</si>
  <si>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</si>
  <si>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</si>
  <si>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</si>
  <si>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</si>
  <si>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</si>
  <si>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</si>
  <si>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</si>
  <si>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</si>
  <si>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</si>
  <si>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</si>
  <si>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</si>
  <si>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</si>
  <si>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</si>
  <si>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</si>
  <si>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</si>
  <si>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</si>
  <si>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</si>
  <si>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</si>
  <si>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</si>
  <si>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</si>
  <si>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</si>
  <si>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</si>
  <si>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</si>
  <si>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</si>
  <si>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</si>
  <si>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</si>
  <si>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</si>
  <si>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</si>
  <si>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</si>
  <si>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</si>
  <si>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</si>
  <si>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</si>
  <si>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</si>
  <si>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</si>
  <si>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</si>
  <si>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</si>
  <si>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</si>
  <si>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</si>
  <si>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</si>
  <si>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</si>
  <si>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</si>
  <si>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</si>
  <si>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</si>
  <si>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</si>
  <si>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</si>
  <si>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</si>
  <si>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</si>
  <si>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</si>
  <si>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</si>
  <si>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</si>
  <si>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</si>
  <si>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</si>
  <si>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</si>
  <si>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</si>
  <si>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</si>
  <si>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</si>
  <si>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</si>
  <si>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</si>
  <si>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</si>
  <si>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</si>
  <si>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</si>
  <si>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</si>
  <si>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</si>
  <si>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</si>
  <si>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</si>
  <si>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</si>
  <si>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</si>
  <si>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</si>
  <si>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</si>
  <si>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</si>
  <si>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</si>
  <si>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</si>
  <si>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</si>
  <si>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</si>
  <si>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</si>
  <si>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</si>
  <si>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</si>
  <si>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</si>
  <si>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</si>
  <si>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</si>
  <si>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</si>
  <si>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</si>
  <si>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</si>
  <si>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</si>
  <si>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</si>
  <si>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</si>
  <si>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</si>
  <si>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</si>
  <si>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</si>
  <si>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</si>
  <si>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</si>
  <si>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</si>
  <si>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</si>
  <si>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</si>
  <si>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</si>
  <si>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</si>
  <si>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</si>
  <si>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</si>
  <si>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</si>
  <si>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</si>
  <si>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</si>
  <si>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</si>
  <si>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</si>
  <si>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</si>
  <si>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</si>
  <si>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</si>
  <si>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</si>
  <si>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</si>
  <si>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</si>
  <si>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</si>
  <si>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</si>
  <si>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</si>
  <si>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</si>
  <si>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</si>
  <si>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</si>
  <si>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</si>
  <si>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</si>
  <si>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</si>
  <si>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</si>
  <si>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</si>
  <si>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</si>
  <si>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</si>
  <si>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</si>
  <si>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</si>
  <si>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</si>
  <si>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</si>
  <si>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</si>
  <si>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</si>
  <si>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</si>
  <si>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</si>
  <si>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</si>
  <si>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</si>
  <si>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</si>
  <si>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</si>
  <si>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</si>
  <si>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</si>
  <si>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</si>
  <si>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</si>
  <si>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</si>
  <si>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</si>
  <si>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</si>
  <si>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</si>
  <si>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</si>
  <si>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</si>
  <si>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</si>
  <si>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</si>
  <si>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</si>
  <si>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</si>
  <si>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</si>
  <si>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</si>
  <si>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</si>
  <si>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</si>
  <si>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</si>
  <si>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</si>
  <si>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</si>
  <si>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</si>
  <si>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</si>
  <si>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</si>
  <si>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</si>
  <si>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</si>
  <si>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</si>
  <si>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</si>
  <si>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</si>
  <si>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</si>
  <si>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</si>
  <si>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</si>
  <si>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</si>
  <si>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</si>
  <si>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</si>
  <si>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</si>
  <si>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</si>
  <si>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</si>
  <si>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</si>
  <si>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</si>
  <si>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</si>
  <si>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</si>
  <si>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</si>
  <si>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</si>
  <si>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</si>
  <si>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</si>
  <si>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</si>
  <si>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</si>
  <si>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</si>
  <si>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</si>
  <si>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</si>
  <si>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</si>
  <si>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</si>
  <si>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</si>
  <si>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</si>
  <si>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</si>
  <si>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</si>
  <si>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</si>
  <si>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</si>
  <si>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</si>
  <si>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</si>
  <si>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</si>
  <si>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</si>
  <si>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</si>
  <si>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</si>
  <si>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</si>
  <si>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</si>
  <si>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</si>
  <si>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</si>
  <si>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</si>
  <si>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</si>
  <si>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</si>
  <si>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</si>
  <si>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</si>
  <si>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</si>
  <si>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</si>
  <si>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</si>
  <si>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</si>
  <si>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</si>
  <si>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</si>
  <si>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</si>
  <si>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</si>
  <si>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</si>
  <si>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</si>
  <si>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</si>
  <si>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</si>
  <si>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</si>
  <si>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</si>
  <si>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</si>
  <si>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</si>
  <si>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</si>
  <si>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</si>
  <si>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</si>
  <si>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</si>
  <si>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</si>
  <si>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</si>
  <si>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</si>
  <si>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</si>
  <si>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</si>
  <si>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</si>
  <si>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</si>
  <si>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</si>
  <si>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</si>
  <si>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</si>
  <si>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</si>
  <si>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</si>
  <si>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</si>
  <si>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</si>
  <si>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</si>
  <si>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</si>
  <si>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</si>
  <si>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</si>
  <si>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</si>
  <si>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</si>
  <si>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</si>
  <si>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</si>
  <si>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</si>
  <si>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</si>
  <si>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</si>
  <si>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</si>
  <si>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</si>
  <si>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</si>
  <si>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</si>
  <si>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</si>
  <si>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</si>
  <si>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</si>
  <si>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</si>
  <si>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</si>
  <si>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</si>
  <si>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</si>
  <si>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</si>
  <si>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</si>
  <si>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</si>
  <si>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</si>
  <si>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</si>
  <si>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</si>
  <si>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</si>
  <si>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</si>
  <si>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</si>
  <si>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</si>
  <si>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</si>
  <si>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</si>
  <si>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</si>
  <si>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</si>
  <si>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</si>
  <si>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</si>
  <si>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</si>
  <si>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</si>
  <si>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</si>
  <si>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</si>
  <si>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</si>
  <si>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</si>
  <si>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</si>
  <si>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</si>
  <si>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</si>
  <si>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</si>
  <si>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</si>
  <si>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</si>
  <si>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</si>
  <si>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</si>
  <si>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</si>
  <si>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</si>
  <si>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</si>
  <si>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</si>
  <si>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</si>
  <si>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</si>
  <si>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</si>
  <si>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</si>
  <si>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</si>
  <si>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</si>
  <si>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</si>
  <si>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</si>
  <si>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</si>
  <si>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</si>
  <si>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</si>
  <si>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</si>
  <si>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</si>
  <si>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</si>
  <si>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</si>
  <si>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</si>
  <si>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</si>
  <si>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</si>
  <si>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</si>
  <si>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</si>
  <si>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</si>
  <si>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</si>
  <si>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</si>
  <si>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</si>
  <si>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</si>
  <si>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</si>
  <si>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</si>
  <si>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</si>
  <si>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</si>
  <si>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</si>
  <si>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</si>
  <si>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</si>
  <si>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</si>
  <si>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</si>
  <si>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</si>
  <si>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</si>
  <si>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</si>
  <si>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</si>
  <si>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</si>
  <si>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</si>
  <si>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</si>
  <si>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</si>
  <si>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</si>
  <si>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</si>
  <si>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</si>
  <si>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</si>
  <si>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</si>
  <si>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</si>
  <si>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</si>
  <si>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</si>
  <si>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</si>
  <si>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</si>
  <si>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</si>
  <si>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</si>
  <si>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</si>
  <si>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</si>
  <si>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</si>
  <si>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</si>
  <si>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</si>
  <si>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</si>
  <si>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</si>
  <si>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</si>
  <si>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</si>
  <si>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</si>
  <si>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</si>
  <si>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</si>
  <si>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</si>
  <si>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</si>
  <si>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</si>
  <si>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</si>
  <si>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</si>
  <si>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</si>
  <si>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</si>
  <si>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</si>
  <si>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</si>
  <si>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</si>
  <si>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</si>
  <si>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</si>
  <si>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</si>
  <si>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</si>
  <si>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</si>
  <si>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</si>
  <si>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</si>
  <si>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</si>
  <si>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</si>
  <si>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</si>
  <si>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</si>
  <si>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</si>
  <si>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</si>
  <si>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</si>
  <si>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</si>
  <si>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</si>
  <si>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</si>
  <si>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</si>
  <si>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</si>
  <si>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</si>
  <si>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</si>
  <si>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</si>
  <si>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</si>
  <si>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</si>
  <si>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</si>
  <si>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</si>
  <si>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</si>
  <si>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</si>
  <si>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</si>
  <si>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</si>
  <si>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</si>
  <si>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</si>
  <si>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</si>
  <si>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</si>
  <si>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</si>
  <si>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</si>
  <si>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</si>
  <si>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</si>
  <si>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</si>
  <si>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</si>
  <si>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</si>
  <si>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</si>
  <si>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</si>
  <si>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</si>
  <si>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</si>
  <si>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</si>
  <si>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</si>
  <si>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</si>
  <si>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</si>
  <si>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</si>
  <si>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</si>
  <si>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</si>
  <si>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</si>
  <si>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</si>
  <si>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</si>
  <si>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</si>
  <si>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</si>
  <si>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</si>
  <si>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</si>
  <si>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</si>
  <si>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</si>
  <si>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</si>
  <si>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</si>
  <si>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</si>
  <si>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</si>
  <si>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</si>
  <si>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</si>
  <si>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</si>
  <si>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</si>
  <si>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</si>
  <si>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</si>
  <si>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</si>
  <si>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</si>
  <si>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</si>
  <si>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</si>
  <si>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</si>
  <si>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</si>
  <si>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</si>
  <si>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</si>
  <si>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</si>
  <si>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</si>
  <si>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</si>
  <si>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</si>
  <si>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</si>
  <si>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</si>
  <si>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</si>
  <si>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</si>
  <si>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</si>
  <si>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</si>
  <si>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</si>
  <si>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</si>
  <si>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</si>
  <si>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</si>
  <si>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</si>
  <si>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</si>
  <si>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</si>
  <si>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</si>
  <si>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</si>
  <si>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</si>
  <si>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</si>
  <si>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</si>
  <si>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</si>
  <si>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</si>
  <si>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</si>
  <si>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</si>
  <si>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</si>
  <si>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</si>
  <si>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</si>
  <si>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</si>
  <si>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</si>
  <si>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</si>
  <si>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</si>
  <si>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</si>
  <si>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</si>
  <si>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</si>
  <si>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</si>
  <si>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</si>
  <si>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</si>
  <si>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</si>
  <si>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</si>
  <si>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</si>
  <si>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</si>
  <si>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</si>
  <si>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</si>
  <si>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</si>
  <si>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</si>
  <si>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</si>
  <si>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</si>
  <si>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</si>
  <si>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</si>
  <si>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</si>
  <si>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</si>
  <si>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</si>
  <si>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</si>
  <si>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</si>
  <si>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</si>
  <si>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</si>
  <si>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</si>
  <si>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</si>
  <si>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</si>
  <si>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</si>
  <si>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</si>
  <si>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</si>
  <si>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</si>
  <si>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</si>
  <si>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</si>
  <si>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</si>
  <si>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</si>
  <si>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</si>
  <si>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</si>
  <si>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</si>
  <si>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</si>
  <si>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</si>
  <si>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</si>
  <si>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</si>
  <si>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</si>
  <si>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</si>
  <si>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</si>
  <si>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</si>
  <si>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</si>
  <si>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</si>
  <si>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</si>
  <si>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</si>
  <si>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</si>
  <si>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</si>
  <si>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</si>
  <si>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</si>
  <si>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</si>
  <si>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</si>
  <si>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</si>
  <si>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</si>
  <si>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</si>
  <si>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</si>
  <si>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</si>
  <si>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</si>
  <si>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</si>
  <si>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</si>
  <si>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</si>
  <si>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</si>
  <si>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</si>
  <si>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</si>
  <si>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</si>
  <si>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</si>
  <si>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</si>
  <si>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</si>
  <si>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</si>
  <si>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</si>
  <si>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</si>
  <si>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</si>
  <si>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</si>
  <si>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</si>
  <si>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</si>
  <si>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</si>
  <si>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</si>
  <si>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</si>
  <si>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</si>
  <si>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</si>
  <si>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</si>
  <si>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</si>
  <si>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</si>
  <si>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</si>
  <si>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</si>
  <si>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</si>
  <si>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</si>
  <si>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</si>
  <si>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</si>
  <si>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</si>
  <si>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</si>
  <si>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</si>
  <si>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</si>
  <si>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</si>
  <si>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</si>
  <si>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</si>
  <si>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</si>
  <si>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</si>
  <si>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</si>
  <si>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</si>
  <si>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</si>
  <si>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</si>
  <si>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</si>
  <si>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</si>
  <si>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</si>
  <si>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</si>
  <si>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</si>
  <si>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</si>
  <si>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</si>
  <si>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</si>
  <si>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</si>
  <si>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</si>
  <si>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</si>
  <si>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</si>
  <si>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</si>
  <si>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</si>
  <si>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</si>
  <si>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</si>
  <si>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</si>
  <si>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</si>
  <si>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</si>
  <si>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</si>
  <si>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</si>
  <si>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</si>
  <si>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</si>
  <si>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</si>
  <si>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</si>
  <si>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</si>
  <si>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</si>
  <si>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</si>
  <si>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</si>
  <si>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</si>
  <si>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</si>
  <si>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</si>
  <si>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</si>
  <si>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</si>
  <si>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</si>
  <si>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</si>
  <si>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</si>
  <si>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</si>
  <si>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</si>
  <si>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</si>
  <si>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</si>
  <si>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</si>
  <si>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</si>
  <si>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</si>
  <si>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</si>
  <si>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</si>
  <si>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</si>
  <si>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</si>
  <si>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</si>
  <si>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</si>
  <si>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</si>
  <si>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</si>
  <si>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</si>
  <si>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</si>
  <si>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</si>
  <si>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</si>
  <si>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</si>
  <si>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</si>
  <si>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</si>
  <si>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</si>
  <si>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</si>
  <si>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</si>
  <si>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</si>
  <si>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</si>
  <si>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</si>
  <si>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</si>
  <si>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</si>
  <si>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</si>
  <si>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</si>
  <si>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</si>
  <si>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</si>
  <si>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</si>
  <si>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</si>
  <si>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</si>
  <si>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</si>
  <si>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</si>
  <si>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</si>
  <si>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</si>
  <si>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</si>
  <si>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</si>
  <si>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</si>
  <si>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</si>
  <si>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</si>
  <si>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</si>
  <si>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</si>
  <si>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</si>
  <si>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</si>
  <si>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</si>
  <si>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</si>
  <si>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</si>
  <si>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</si>
  <si>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</si>
  <si>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</si>
  <si>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</si>
  <si>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</si>
  <si>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</si>
  <si>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</si>
  <si>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</si>
  <si>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</si>
  <si>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</si>
  <si>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</si>
  <si>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</si>
  <si>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</si>
  <si>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</si>
  <si>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</si>
  <si>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</si>
  <si>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</si>
  <si>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</si>
  <si>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</si>
  <si>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</si>
  <si>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</si>
  <si>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</si>
  <si>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</si>
  <si>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</si>
  <si>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</si>
  <si>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</si>
  <si>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</si>
  <si>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</si>
  <si>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</si>
  <si>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</si>
  <si>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</si>
  <si>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</si>
  <si>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</si>
  <si>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</si>
  <si>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</si>
  <si>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</si>
  <si>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</si>
  <si>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</si>
  <si>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</si>
  <si>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</si>
  <si>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</si>
  <si>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</si>
  <si>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</si>
  <si>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</si>
  <si>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</si>
  <si>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</si>
  <si>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</si>
  <si>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</si>
  <si>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</si>
  <si>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</si>
  <si>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</si>
  <si>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</si>
  <si>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</si>
  <si>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</si>
  <si>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</si>
  <si>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</si>
  <si>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</si>
  <si>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</si>
  <si>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</si>
  <si>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</si>
  <si>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</si>
  <si>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</si>
  <si>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</si>
  <si>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</si>
  <si>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</si>
  <si>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</si>
  <si>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</si>
  <si>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</si>
  <si>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</si>
  <si>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</si>
  <si>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</si>
  <si>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</si>
  <si>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</si>
  <si>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</si>
  <si>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</si>
  <si>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</si>
  <si>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</si>
  <si>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</si>
  <si>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</si>
  <si>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</si>
  <si>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</si>
  <si>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</si>
  <si>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</si>
  <si>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</si>
  <si>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</si>
  <si>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</si>
  <si>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</si>
  <si>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</si>
  <si>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</si>
  <si>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</si>
  <si>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</si>
  <si>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</si>
  <si>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</si>
  <si>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</si>
  <si>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</si>
  <si>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</si>
  <si>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</si>
  <si>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</si>
  <si>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</si>
  <si>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</si>
  <si>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</si>
  <si>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</si>
  <si>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</si>
  <si>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</si>
  <si>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</si>
  <si>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</si>
  <si>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</si>
  <si>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</si>
  <si>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</si>
  <si>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</si>
  <si>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</si>
  <si>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</si>
  <si>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</si>
  <si>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</si>
  <si>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</si>
  <si>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</si>
  <si>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</si>
  <si>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</si>
  <si>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</si>
  <si>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</si>
  <si>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</si>
  <si>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</si>
  <si>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</si>
  <si>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</si>
  <si>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</si>
  <si>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</si>
  <si>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</si>
  <si>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</si>
  <si>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</si>
  <si>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</si>
  <si>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</si>
  <si>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</si>
  <si>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</si>
  <si>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</si>
  <si>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</si>
  <si>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</si>
  <si>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</si>
  <si>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</si>
  <si>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</si>
  <si>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</si>
  <si>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</si>
  <si>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</si>
  <si>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</si>
  <si>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</si>
  <si>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</si>
  <si>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</si>
  <si>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</si>
  <si>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</si>
  <si>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</si>
  <si>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</si>
  <si>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</si>
  <si>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</si>
  <si>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</si>
  <si>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</si>
  <si>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</si>
  <si>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</si>
  <si>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</si>
  <si>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</si>
  <si>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</si>
  <si>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</si>
  <si>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</si>
  <si>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</si>
  <si>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</si>
  <si>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</si>
  <si>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</si>
  <si>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</si>
  <si>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</si>
  <si>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</si>
  <si>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</si>
  <si>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</si>
  <si>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</si>
  <si>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</si>
  <si>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</si>
  <si>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</si>
  <si>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</si>
  <si>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</si>
  <si>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</si>
  <si>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</si>
  <si>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</si>
  <si>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</si>
  <si>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</si>
  <si>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</si>
  <si>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</si>
  <si>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</si>
  <si>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</si>
  <si>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</si>
  <si>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</si>
  <si>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</si>
  <si>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</si>
  <si>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</si>
  <si>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</si>
  <si>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</si>
  <si>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</si>
  <si>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</si>
  <si>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</si>
  <si>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</si>
  <si>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</si>
  <si>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</si>
  <si>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</si>
  <si>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</si>
  <si>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</si>
  <si>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</si>
  <si>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</si>
  <si>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</si>
  <si>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</si>
  <si>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</si>
  <si>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</si>
  <si>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</si>
  <si>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</si>
  <si>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</si>
  <si>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</si>
  <si>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</si>
  <si>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</si>
  <si>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</si>
  <si>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</si>
  <si>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</si>
  <si>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</si>
  <si>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</si>
  <si>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</si>
  <si>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</si>
  <si>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</si>
  <si>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</si>
  <si>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</si>
  <si>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</si>
  <si>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</si>
  <si>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</si>
  <si>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</si>
  <si>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</si>
  <si>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</si>
  <si>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</si>
  <si>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</si>
  <si>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</si>
  <si>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</si>
  <si>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</si>
  <si>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</si>
  <si>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</si>
  <si>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</si>
  <si>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</si>
  <si>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</si>
  <si>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</si>
  <si>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</si>
  <si>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</si>
  <si>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</si>
  <si>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</si>
  <si>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</si>
  <si>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</si>
  <si>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</si>
  <si>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</si>
  <si>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</si>
  <si>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</si>
  <si>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</si>
  <si>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</si>
  <si>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</si>
  <si>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</si>
  <si>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</si>
  <si>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</si>
  <si>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</si>
  <si>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</si>
  <si>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</si>
  <si>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</si>
  <si>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</si>
  <si>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</si>
  <si>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</si>
  <si>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</si>
  <si>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</si>
  <si>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</si>
  <si>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</si>
  <si>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</si>
  <si>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</si>
  <si>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</si>
  <si>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</si>
  <si>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</si>
  <si>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</si>
  <si>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</si>
  <si>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</si>
  <si>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</si>
  <si>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</si>
  <si>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</si>
  <si>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</si>
  <si>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</si>
  <si>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</si>
  <si>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</si>
  <si>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</si>
  <si>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</si>
  <si>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</si>
  <si>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</si>
  <si>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</si>
  <si>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</si>
  <si>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</si>
  <si>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</si>
  <si>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</si>
  <si>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</si>
  <si>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</si>
  <si>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</si>
  <si>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</si>
  <si>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</si>
  <si>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</si>
  <si>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</si>
  <si>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</si>
  <si>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</si>
  <si>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</si>
  <si>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</si>
  <si>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</si>
  <si>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</si>
  <si>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</si>
  <si>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</si>
  <si>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</si>
  <si>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</si>
  <si>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</si>
  <si>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</si>
  <si>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</si>
  <si>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</si>
  <si>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</si>
  <si>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</si>
  <si>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</si>
  <si>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</si>
  <si>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</si>
  <si>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</si>
  <si>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</si>
  <si>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</si>
  <si>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</si>
  <si>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</si>
  <si>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</si>
  <si>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</si>
  <si>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</si>
  <si>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</si>
  <si>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</si>
  <si>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</si>
  <si>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</si>
  <si>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</si>
  <si>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</si>
  <si>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</si>
  <si>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</si>
  <si>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</si>
  <si>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</si>
  <si>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</si>
  <si>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</si>
  <si>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</si>
  <si>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</si>
  <si>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</si>
  <si>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</si>
  <si>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</si>
  <si>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</si>
  <si>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</si>
  <si>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</si>
  <si>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</si>
  <si>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</si>
  <si>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</si>
  <si>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</si>
  <si>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</si>
  <si>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</si>
  <si>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</si>
  <si>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</si>
  <si>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</si>
  <si>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</si>
  <si>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</si>
  <si>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</si>
  <si>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</si>
  <si>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</si>
  <si>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</si>
  <si>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</si>
  <si>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</si>
  <si>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</si>
  <si>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</si>
  <si>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</si>
  <si>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</si>
  <si>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</si>
  <si>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</si>
  <si>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</si>
  <si>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</si>
  <si>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</si>
  <si>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</si>
  <si>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</si>
  <si>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</si>
  <si>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</si>
  <si>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</si>
  <si>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</si>
  <si>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</si>
  <si>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</si>
  <si>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</si>
  <si>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</si>
  <si>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</si>
  <si>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</si>
  <si>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</si>
  <si>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</si>
  <si>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</si>
  <si>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</si>
  <si>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</si>
  <si>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</si>
  <si>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</si>
  <si>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</si>
  <si>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</si>
  <si>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</si>
  <si>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</si>
  <si>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</si>
  <si>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</si>
  <si>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</si>
  <si>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</si>
  <si>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</si>
  <si>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</si>
  <si>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</si>
  <si>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</si>
  <si>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</si>
  <si>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</si>
  <si>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</si>
  <si>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</si>
  <si>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</si>
  <si>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</si>
  <si>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</si>
  <si>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</si>
  <si>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</si>
  <si>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</si>
  <si>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</si>
  <si>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</si>
  <si>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</si>
  <si>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</si>
  <si>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</si>
  <si>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</si>
  <si>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</si>
  <si>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</si>
  <si>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</si>
  <si>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</si>
  <si>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</si>
  <si>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</si>
  <si>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</si>
  <si>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</si>
  <si>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</si>
  <si>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</si>
  <si>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</si>
  <si>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</si>
  <si>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</si>
  <si>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</si>
  <si>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</si>
  <si>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</si>
  <si>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</si>
  <si>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</si>
  <si>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</si>
  <si>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</si>
  <si>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</si>
  <si>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</si>
  <si>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</si>
  <si>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</si>
  <si>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</si>
  <si>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</si>
  <si>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</si>
  <si>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</si>
  <si>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</si>
  <si>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</si>
  <si>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</si>
  <si>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</si>
  <si>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</si>
  <si>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</si>
  <si>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</si>
  <si>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</si>
  <si>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</si>
  <si>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</si>
  <si>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</si>
  <si>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</si>
  <si>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</si>
  <si>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</si>
  <si>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</si>
  <si>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</si>
  <si>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</si>
  <si>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</si>
  <si>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</si>
  <si>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</si>
  <si>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</si>
  <si>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</si>
  <si>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</si>
  <si>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</si>
  <si>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</si>
  <si>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</si>
  <si>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</si>
  <si>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</si>
  <si>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</si>
  <si>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</si>
  <si>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</si>
  <si>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</si>
  <si>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</si>
  <si>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</si>
  <si>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</si>
  <si>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</si>
  <si>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</si>
  <si>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</si>
  <si>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</si>
  <si>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</si>
  <si>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</si>
  <si>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</si>
  <si>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</si>
  <si>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</si>
  <si>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</si>
  <si>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</si>
  <si>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</si>
  <si>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</si>
  <si>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</si>
  <si>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</si>
  <si>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</si>
  <si>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</si>
  <si>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</si>
  <si>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</si>
  <si>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</si>
  <si>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</si>
  <si>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</si>
  <si>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</si>
  <si>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</si>
  <si>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</si>
  <si>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</si>
  <si>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</si>
  <si>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</si>
  <si>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</si>
  <si>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</si>
  <si>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</si>
  <si>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</si>
  <si>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</si>
  <si>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</si>
  <si>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</si>
  <si>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</si>
  <si>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</si>
  <si>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</si>
  <si>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</si>
  <si>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</si>
  <si>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</si>
  <si>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</si>
  <si>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</si>
  <si>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</si>
  <si>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</si>
  <si>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</si>
  <si>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</si>
  <si>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</si>
  <si>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</si>
  <si>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</si>
  <si>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</si>
  <si>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</si>
  <si>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</si>
  <si>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</si>
  <si>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</si>
  <si>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</si>
  <si>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</si>
  <si>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</si>
  <si>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</si>
  <si>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</si>
  <si>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</si>
  <si>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</si>
  <si>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</si>
  <si>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</si>
  <si>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</si>
  <si>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</si>
  <si>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</si>
  <si>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</si>
  <si>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</si>
  <si>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</si>
  <si>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</si>
  <si>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</si>
  <si>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</si>
  <si>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</si>
  <si>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</si>
  <si>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</si>
  <si>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</si>
  <si>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</si>
  <si>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</si>
  <si>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</si>
  <si>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</si>
  <si>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</si>
  <si>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</si>
  <si>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</si>
  <si>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</si>
  <si>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</si>
  <si>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</si>
  <si>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</si>
  <si>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</si>
  <si>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</si>
  <si>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</si>
  <si>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</si>
  <si>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</si>
  <si>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</si>
  <si>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</si>
  <si>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</si>
  <si>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</si>
  <si>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</si>
  <si>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</si>
  <si>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</si>
  <si>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</si>
  <si>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</si>
  <si>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</si>
  <si>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</si>
  <si>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</si>
  <si>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</si>
  <si>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</si>
  <si>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</si>
  <si>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</si>
  <si>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</si>
  <si>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</si>
  <si>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</si>
  <si>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</si>
  <si>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</si>
  <si>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</si>
  <si>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</si>
  <si>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</si>
  <si>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</si>
  <si>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</si>
  <si>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</si>
  <si>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</si>
  <si>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</si>
  <si>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</si>
  <si>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</si>
  <si>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</si>
  <si>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</si>
  <si>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</si>
  <si>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</si>
  <si>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</si>
  <si>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</si>
  <si>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</si>
  <si>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</si>
  <si>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</si>
  <si>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</si>
  <si>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</si>
  <si>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</si>
  <si>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</si>
  <si>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</si>
  <si>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</si>
  <si>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</si>
  <si>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</si>
  <si>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</si>
  <si>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</si>
  <si>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</si>
  <si>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</si>
  <si>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</si>
  <si>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</si>
  <si>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</si>
  <si>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</si>
  <si>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</si>
  <si>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</si>
  <si>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</si>
  <si>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</si>
  <si>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</si>
  <si>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</si>
  <si>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</si>
  <si>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</si>
  <si>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</si>
  <si>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</si>
  <si>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</si>
  <si>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</si>
  <si>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</si>
  <si>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</si>
  <si>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</si>
  <si>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</si>
  <si>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</si>
  <si>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</si>
  <si>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</si>
  <si>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</si>
  <si>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</si>
  <si>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</si>
  <si>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</si>
  <si>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</si>
  <si>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</si>
  <si>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</si>
  <si>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</si>
  <si>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</si>
  <si>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</si>
  <si>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</si>
  <si>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</si>
  <si>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</si>
  <si>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</si>
  <si>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</si>
  <si>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</si>
  <si>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</si>
  <si>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</si>
  <si>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</si>
  <si>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</si>
  <si>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</si>
  <si>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</si>
  <si>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</si>
  <si>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</si>
  <si>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</si>
  <si>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</si>
  <si>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</si>
  <si>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</si>
  <si>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</si>
  <si>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</si>
  <si>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</si>
  <si>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</si>
  <si>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</si>
  <si>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</si>
  <si>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</si>
  <si>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</si>
  <si>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</si>
  <si>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</si>
  <si>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</si>
  <si>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</si>
  <si>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</si>
  <si>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</si>
  <si>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</si>
  <si>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</si>
  <si>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</si>
  <si>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</si>
  <si>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</si>
  <si>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</si>
  <si>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</si>
  <si>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</si>
  <si>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</si>
  <si>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</si>
  <si>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</si>
  <si>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</si>
  <si>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</si>
  <si>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</si>
  <si>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</si>
  <si>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</si>
  <si>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</si>
  <si>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</si>
  <si>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</si>
  <si>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</si>
  <si>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</si>
  <si>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</si>
  <si>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</si>
  <si>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</si>
  <si>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</si>
  <si>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</si>
  <si>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</si>
  <si>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</si>
  <si>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</si>
  <si>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</si>
  <si>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</si>
  <si>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</si>
  <si>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</si>
  <si>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</si>
  <si>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</si>
  <si>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</si>
  <si>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</si>
  <si>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</si>
  <si>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</si>
  <si>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</si>
  <si>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</si>
  <si>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</si>
  <si>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</si>
  <si>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</si>
  <si>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</si>
  <si>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</si>
  <si>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</si>
  <si>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</si>
  <si>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</si>
  <si>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</si>
  <si>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</si>
  <si>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</si>
  <si>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</si>
  <si>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</si>
  <si>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</si>
  <si>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</si>
  <si>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</si>
  <si>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</si>
  <si>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</si>
  <si>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</si>
  <si>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</si>
  <si>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</si>
  <si>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</si>
  <si>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</si>
  <si>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</si>
  <si>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</si>
  <si>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</si>
  <si>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</si>
  <si>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</si>
  <si>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</si>
  <si>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</si>
  <si>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</si>
  <si>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</si>
  <si>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</si>
  <si>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</si>
  <si>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</si>
  <si>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</si>
  <si>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</si>
  <si>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</si>
  <si>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</si>
  <si>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</si>
  <si>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</si>
  <si>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</si>
  <si>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</si>
  <si>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</si>
  <si>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</si>
  <si>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</si>
  <si>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</si>
  <si>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</si>
  <si>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</si>
  <si>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</si>
  <si>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</si>
  <si>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</si>
  <si>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</si>
  <si>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</si>
  <si>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</si>
  <si>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</si>
  <si>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</si>
  <si>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</si>
  <si>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</si>
  <si>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</si>
  <si>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</si>
  <si>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</si>
  <si>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</si>
  <si>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</si>
  <si>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</si>
  <si>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</si>
  <si>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</si>
  <si>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</si>
  <si>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</si>
  <si>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</si>
  <si>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</si>
  <si>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</si>
  <si>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</si>
  <si>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</si>
  <si>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</si>
  <si>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</si>
  <si>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</si>
  <si>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</si>
  <si>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</si>
  <si>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</si>
  <si>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</si>
  <si>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</si>
  <si>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</si>
  <si>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</si>
  <si>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</si>
  <si>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</si>
  <si>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</si>
  <si>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</si>
  <si>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</si>
  <si>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</si>
  <si>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</si>
  <si>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</si>
  <si>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</si>
  <si>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</si>
  <si>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</si>
  <si>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</si>
  <si>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</si>
  <si>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</si>
  <si>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</si>
  <si>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</si>
  <si>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</si>
  <si>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</si>
  <si>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</si>
  <si>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</si>
  <si>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</si>
  <si>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</si>
  <si>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</si>
  <si>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</si>
  <si>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</si>
  <si>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</si>
  <si>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</si>
  <si>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</si>
  <si>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</si>
  <si>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</si>
  <si>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</si>
  <si>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</si>
  <si>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</si>
  <si>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</si>
  <si>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</si>
  <si>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</si>
  <si>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</si>
  <si>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</si>
  <si>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</si>
  <si>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</si>
  <si>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</si>
  <si>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</si>
  <si>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</si>
  <si>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</si>
  <si>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</si>
  <si>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</si>
  <si>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</si>
  <si>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</si>
  <si>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</si>
  <si>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</si>
  <si>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</si>
  <si>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</si>
  <si>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</si>
  <si>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</si>
  <si>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</si>
  <si>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</si>
  <si>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</si>
  <si>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</si>
  <si>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</si>
  <si>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</si>
  <si>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</si>
  <si>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</si>
  <si>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</si>
  <si>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</si>
  <si>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</si>
  <si>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</si>
  <si>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</si>
  <si>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</si>
  <si>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</si>
  <si>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</si>
  <si>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</si>
  <si>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</si>
  <si>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</si>
  <si>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</si>
  <si>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</si>
  <si>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</si>
  <si>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</si>
  <si>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</si>
  <si>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</si>
  <si>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</si>
  <si>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</si>
  <si>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</si>
  <si>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</si>
  <si>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</si>
  <si>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</si>
  <si>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</si>
  <si>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</si>
  <si>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</si>
  <si>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</si>
  <si>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</si>
  <si>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</si>
  <si>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</si>
  <si>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</si>
  <si>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</si>
  <si>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</si>
  <si>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</si>
  <si>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</si>
  <si>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</si>
  <si>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</si>
  <si>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</si>
  <si>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</si>
  <si>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</si>
  <si>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</si>
  <si>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</si>
  <si>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</si>
  <si>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</si>
  <si>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</si>
  <si>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</si>
  <si>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</si>
  <si>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</si>
  <si>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</si>
  <si>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</si>
  <si>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</si>
  <si>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</si>
  <si>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</si>
  <si>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</si>
  <si>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</si>
  <si>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</si>
  <si>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</si>
  <si>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</si>
  <si>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</si>
  <si>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</si>
  <si>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</si>
  <si>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</si>
  <si>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</si>
  <si>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</si>
  <si>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</si>
  <si>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</si>
  <si>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</si>
  <si>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</si>
  <si>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</si>
  <si>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</si>
  <si>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</si>
  <si>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</si>
  <si>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</si>
  <si>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</si>
  <si>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</si>
  <si>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</si>
  <si>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</si>
  <si>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</si>
  <si>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</si>
  <si>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</si>
  <si>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</si>
  <si>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</si>
  <si>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</si>
  <si>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</si>
  <si>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</si>
  <si>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</si>
  <si>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</si>
  <si>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</si>
  <si>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</si>
  <si>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</si>
  <si>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</si>
  <si>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</si>
  <si>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</si>
  <si>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</si>
  <si>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</si>
  <si>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</si>
  <si>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</si>
  <si>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</si>
  <si>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</si>
  <si>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</si>
  <si>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</si>
  <si>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</si>
  <si>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</si>
  <si>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</si>
  <si>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</si>
  <si>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</si>
  <si>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</si>
  <si>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</si>
  <si>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</si>
  <si>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</si>
  <si>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</si>
  <si>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</si>
  <si>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</si>
  <si>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</si>
  <si>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</si>
  <si>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</si>
  <si>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</si>
  <si>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</si>
  <si>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</si>
  <si>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</si>
  <si>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</si>
  <si>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</si>
  <si>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</si>
  <si>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</si>
  <si>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</si>
  <si>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</si>
  <si>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</si>
  <si>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</si>
  <si>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</si>
  <si>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</si>
  <si>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</si>
  <si>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</si>
  <si>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</si>
  <si>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</si>
  <si>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</si>
  <si>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</si>
  <si>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</si>
  <si>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</si>
  <si>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</si>
  <si>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</si>
  <si>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</si>
  <si>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</si>
  <si>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</si>
  <si>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</si>
  <si>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</si>
  <si>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</si>
  <si>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</si>
  <si>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</si>
  <si>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</si>
  <si>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</si>
  <si>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</si>
  <si>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</si>
  <si>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</si>
  <si>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</si>
  <si>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</si>
  <si>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</si>
  <si>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</si>
  <si>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</si>
  <si>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</si>
  <si>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</si>
  <si>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</si>
  <si>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</si>
  <si>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</si>
  <si>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</si>
  <si>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</si>
  <si>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</si>
  <si>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</si>
  <si>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</si>
  <si>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</si>
  <si>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</si>
  <si>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</si>
  <si>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</si>
  <si>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</si>
  <si>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</si>
  <si>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</si>
  <si>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</si>
  <si>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</si>
  <si>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</si>
  <si>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</si>
  <si>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</si>
  <si>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</si>
  <si>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</si>
  <si>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</si>
  <si>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</si>
  <si>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</si>
  <si>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</si>
  <si>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</si>
  <si>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</si>
  <si>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</si>
  <si>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</si>
  <si>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</si>
  <si>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</si>
  <si>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</si>
  <si>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</si>
  <si>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</si>
  <si>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</si>
  <si>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</si>
  <si>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</si>
  <si>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</si>
  <si>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</si>
  <si>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</si>
  <si>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</si>
  <si>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</si>
  <si>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</si>
  <si>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</si>
  <si>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</si>
  <si>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</si>
  <si>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</si>
  <si>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</si>
  <si>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</si>
  <si>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</si>
  <si>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</si>
  <si>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</si>
  <si>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</si>
  <si>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</si>
  <si>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</si>
  <si>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</si>
  <si>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</si>
  <si>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</si>
  <si>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</si>
  <si>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</si>
  <si>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</si>
  <si>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</si>
  <si>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</si>
  <si>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</si>
  <si>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</si>
  <si>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</si>
  <si>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</si>
  <si>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</si>
  <si>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</si>
  <si>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</si>
  <si>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</si>
  <si>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</si>
  <si>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</si>
  <si>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</si>
  <si>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</si>
  <si>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</si>
  <si>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</si>
  <si>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</si>
  <si>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</si>
  <si>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</si>
  <si>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</si>
  <si>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</si>
  <si>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</si>
  <si>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</si>
  <si>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</si>
  <si>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</si>
  <si>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</si>
  <si>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</si>
  <si>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</si>
  <si>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</si>
  <si>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</si>
  <si>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</si>
  <si>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</si>
  <si>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</si>
  <si>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</si>
  <si>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</si>
  <si>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</si>
  <si>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</si>
  <si>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</si>
  <si>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</si>
  <si>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</si>
  <si>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</si>
  <si>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</si>
  <si>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</si>
  <si>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</si>
  <si>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</si>
  <si>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</si>
  <si>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</si>
  <si>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</si>
  <si>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</si>
  <si>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</si>
  <si>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</si>
  <si>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</si>
  <si>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</si>
  <si>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</si>
  <si>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</si>
  <si>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</si>
  <si>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</si>
  <si>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</si>
  <si>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</si>
  <si>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</si>
  <si>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</si>
  <si>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</si>
  <si>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</si>
  <si>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</si>
  <si>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</si>
  <si>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</si>
  <si>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</si>
  <si>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</si>
  <si>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</si>
  <si>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</si>
  <si>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</si>
  <si>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</si>
  <si>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</si>
  <si>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</si>
  <si>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</si>
  <si>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</si>
  <si>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</si>
  <si>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</si>
  <si>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</si>
  <si>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</si>
  <si>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</si>
  <si>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</si>
  <si>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</si>
  <si>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</si>
  <si>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</si>
  <si>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</si>
  <si>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</si>
  <si>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</si>
  <si>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</si>
  <si>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</si>
  <si>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</si>
  <si>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</si>
  <si>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</si>
  <si>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</si>
  <si>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</si>
  <si>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</si>
  <si>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</si>
  <si>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</si>
  <si>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</si>
  <si>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</si>
  <si>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</si>
  <si>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</si>
  <si>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</si>
  <si>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</si>
  <si>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</si>
  <si>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</si>
  <si>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</si>
  <si>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</si>
  <si>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</si>
  <si>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</si>
  <si>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</si>
  <si>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</si>
  <si>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</si>
  <si>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</si>
  <si>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</si>
  <si>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</si>
  <si>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</si>
  <si>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</si>
  <si>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</si>
  <si>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</si>
  <si>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</si>
  <si>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</si>
  <si>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</si>
  <si>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</si>
  <si>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</si>
  <si>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</si>
  <si>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</si>
  <si>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</si>
  <si>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</si>
  <si>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</si>
  <si>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</si>
  <si>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</si>
  <si>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</si>
  <si>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</si>
  <si>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</si>
  <si>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</si>
  <si>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</si>
  <si>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</si>
  <si>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</si>
  <si>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</si>
  <si>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</si>
  <si>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</si>
  <si>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</si>
  <si>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</si>
  <si>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</si>
  <si>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</si>
  <si>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</si>
  <si>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</si>
  <si>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</si>
  <si>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</si>
  <si>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</si>
  <si>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</si>
  <si>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</si>
  <si>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</si>
  <si>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</si>
  <si>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</si>
  <si>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</si>
  <si>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</si>
  <si>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</si>
  <si>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</si>
  <si>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</si>
  <si>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</si>
  <si>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</si>
  <si>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</si>
  <si>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</si>
  <si>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</si>
  <si>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</si>
  <si>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</si>
  <si>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</si>
  <si>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</si>
  <si>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</si>
  <si>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</si>
  <si>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</si>
  <si>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</si>
  <si>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</si>
  <si>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</si>
  <si>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</si>
  <si>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</si>
  <si>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</si>
  <si>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</si>
  <si>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</si>
  <si>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</si>
  <si>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</si>
  <si>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</si>
  <si>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</si>
  <si>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</si>
  <si>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</si>
  <si>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</si>
  <si>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</si>
  <si>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</si>
  <si>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</si>
  <si>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</si>
  <si>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</si>
  <si>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</si>
  <si>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</si>
  <si>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</si>
  <si>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</si>
  <si>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</si>
  <si>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</si>
  <si>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</si>
  <si>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</si>
  <si>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</si>
  <si>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</si>
  <si>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</si>
  <si>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</si>
  <si>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</si>
  <si>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</si>
  <si>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</si>
  <si>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</si>
  <si>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</si>
  <si>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</si>
  <si>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</si>
  <si>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</si>
  <si>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</si>
  <si>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</si>
  <si>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</si>
  <si>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</si>
  <si>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</si>
  <si>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</si>
  <si>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</si>
  <si>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</si>
  <si>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</si>
  <si>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</si>
  <si>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</si>
  <si>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</si>
  <si>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</si>
  <si>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</si>
  <si>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</si>
  <si>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</si>
  <si>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</si>
  <si>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</si>
  <si>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</si>
  <si>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</si>
  <si>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</si>
  <si>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</si>
  <si>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</si>
  <si>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</si>
  <si>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</si>
  <si>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</si>
  <si>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</si>
  <si>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</si>
  <si>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</si>
  <si>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</si>
  <si>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</si>
  <si>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</si>
  <si>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</si>
  <si>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</si>
  <si>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</si>
  <si>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</si>
  <si>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</si>
  <si>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</si>
  <si>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</si>
  <si>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</si>
  <si>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</si>
  <si>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</si>
  <si>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</si>
  <si>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</si>
  <si>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</si>
  <si>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</si>
  <si>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</si>
  <si>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</si>
  <si>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</si>
  <si>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</si>
  <si>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</si>
  <si>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</si>
  <si>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</si>
  <si>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</si>
  <si>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</si>
  <si>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</si>
  <si>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</si>
  <si>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</si>
  <si>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</si>
  <si>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</si>
  <si>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</si>
  <si>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</si>
  <si>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</si>
  <si>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</si>
  <si>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</si>
  <si>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</si>
  <si>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</si>
  <si>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</si>
  <si>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</si>
  <si>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</si>
  <si>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</si>
  <si>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</si>
  <si>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</si>
  <si>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</si>
  <si>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</si>
  <si>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</si>
  <si>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</si>
  <si>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</si>
  <si>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</si>
  <si>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</si>
  <si>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</si>
  <si>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</si>
  <si>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</si>
  <si>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</si>
  <si>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</si>
  <si>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</si>
  <si>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</si>
  <si>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</si>
  <si>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</si>
  <si>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</si>
  <si>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</si>
  <si>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</si>
  <si>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</si>
  <si>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</si>
  <si>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</si>
  <si>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</si>
  <si>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</si>
  <si>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</si>
  <si>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</si>
  <si>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</si>
  <si>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</si>
  <si>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</si>
  <si>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</si>
  <si>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</si>
  <si>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</si>
  <si>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</si>
  <si>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</si>
  <si>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</si>
  <si>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</si>
  <si>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</si>
  <si>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</si>
  <si>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</si>
  <si>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</si>
  <si>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</si>
  <si>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</si>
  <si>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</si>
  <si>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</si>
  <si>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</si>
  <si>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</si>
  <si>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</si>
  <si>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</si>
  <si>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</si>
  <si>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</si>
  <si>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</si>
  <si>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</si>
  <si>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</si>
  <si>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</si>
  <si>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</si>
  <si>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</si>
  <si>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</si>
  <si>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</si>
  <si>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</si>
  <si>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</si>
  <si>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</si>
  <si>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</si>
  <si>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</si>
  <si>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</si>
  <si>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</si>
  <si>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</si>
  <si>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</si>
  <si>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</si>
  <si>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</si>
  <si>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</si>
  <si>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</si>
  <si>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</si>
  <si>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</si>
  <si>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</si>
  <si>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</si>
  <si>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</si>
  <si>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</si>
  <si>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</si>
  <si>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</si>
  <si>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</si>
  <si>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</si>
  <si>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</si>
  <si>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</si>
  <si>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</si>
  <si>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</si>
  <si>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</si>
  <si>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</si>
  <si>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</si>
  <si>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</si>
  <si>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</si>
  <si>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</si>
  <si>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</si>
  <si>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</si>
  <si>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</si>
  <si>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</si>
  <si>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</si>
  <si>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</si>
  <si>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</si>
  <si>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</si>
  <si>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</si>
  <si>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</si>
  <si>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</si>
  <si>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</si>
  <si>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</si>
  <si>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</si>
  <si>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</si>
  <si>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</si>
  <si>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</si>
  <si>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</si>
  <si>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</si>
  <si>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</si>
  <si>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</si>
  <si>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</si>
  <si>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</si>
  <si>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</si>
  <si>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</si>
  <si>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</si>
  <si>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</si>
  <si>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</si>
  <si>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</si>
  <si>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</si>
  <si>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</si>
  <si>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</si>
  <si>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</si>
  <si>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</si>
  <si>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</si>
  <si>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</si>
  <si>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</si>
  <si>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</si>
  <si>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</si>
  <si>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</si>
  <si>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</si>
  <si>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</si>
  <si>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</si>
  <si>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</si>
  <si>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</si>
  <si>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</si>
  <si>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</si>
  <si>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</si>
  <si>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</si>
  <si>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</si>
  <si>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</si>
  <si>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</si>
  <si>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</si>
  <si>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</si>
  <si>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</si>
  <si>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</si>
  <si>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</si>
  <si>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</si>
  <si>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</si>
  <si>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</si>
  <si>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</si>
  <si>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</si>
  <si>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</si>
  <si>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</si>
  <si>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</si>
  <si>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</si>
  <si>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</si>
  <si>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</si>
  <si>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</si>
  <si>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</si>
  <si>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</si>
  <si>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</si>
  <si>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</si>
  <si>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</si>
  <si>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</si>
  <si>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</si>
  <si>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</si>
  <si>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</si>
  <si>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</si>
  <si>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</si>
  <si>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</si>
  <si>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</si>
  <si>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</si>
  <si>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</si>
  <si>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</si>
  <si>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</si>
  <si>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</si>
  <si>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</si>
  <si>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</si>
  <si>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</si>
  <si>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</si>
  <si>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</si>
  <si>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</si>
  <si>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</si>
  <si>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</si>
  <si>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</si>
  <si>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</si>
  <si>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</si>
  <si>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</si>
  <si>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</si>
  <si>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</si>
  <si>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</si>
  <si>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</si>
  <si>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</si>
  <si>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</si>
  <si>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</si>
  <si>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</si>
  <si>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</si>
  <si>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</si>
  <si>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</si>
  <si>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</si>
  <si>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</si>
  <si>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</si>
  <si>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</si>
  <si>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</si>
  <si>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</si>
  <si>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</si>
  <si>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</si>
  <si>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</si>
  <si>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</si>
  <si>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</si>
  <si>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</si>
  <si>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</si>
  <si>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</si>
  <si>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</si>
  <si>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</si>
  <si>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</si>
  <si>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</si>
  <si>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</si>
  <si>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</si>
  <si>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</si>
  <si>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</si>
  <si>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</si>
  <si>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</si>
  <si>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</si>
  <si>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</si>
  <si>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</si>
  <si>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</si>
  <si>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</si>
  <si>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</si>
  <si>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</si>
  <si>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</si>
  <si>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</si>
  <si>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</si>
  <si>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</si>
  <si>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</si>
  <si>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</si>
  <si>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</si>
  <si>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</si>
  <si>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</si>
  <si>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</si>
  <si>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</si>
  <si>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</si>
  <si>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</si>
  <si>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</si>
  <si>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</si>
  <si>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</si>
  <si>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</si>
  <si>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</si>
  <si>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</si>
  <si>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</si>
  <si>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</si>
  <si>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</si>
  <si>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</si>
  <si>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</si>
  <si>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</si>
  <si>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</si>
  <si>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</si>
  <si>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</si>
  <si>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</si>
  <si>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</si>
  <si>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</si>
  <si>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</si>
  <si>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</si>
  <si>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</si>
  <si>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</si>
  <si>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</si>
  <si>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</si>
  <si>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</si>
  <si>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</si>
  <si>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</si>
  <si>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</si>
  <si>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</si>
  <si>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</si>
  <si>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</si>
  <si>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</si>
  <si>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</si>
  <si>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</si>
  <si>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</si>
  <si>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</si>
  <si>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</si>
  <si>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</si>
  <si>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</si>
  <si>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</si>
  <si>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</si>
  <si>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</si>
  <si>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</si>
  <si>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</si>
  <si>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</si>
  <si>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</si>
  <si>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</si>
  <si>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</si>
  <si>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</si>
  <si>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</si>
  <si>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</si>
  <si>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</si>
  <si>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</si>
  <si>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</si>
  <si>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</si>
  <si>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</si>
  <si>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</si>
  <si>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</si>
  <si>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</si>
  <si>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</si>
  <si>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</si>
  <si>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</si>
  <si>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</si>
  <si>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</si>
  <si>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</si>
  <si>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</si>
  <si>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</si>
  <si>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</si>
  <si>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</si>
  <si>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</si>
  <si>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</si>
  <si>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</si>
  <si>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</si>
  <si>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</si>
  <si>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</si>
  <si>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</si>
  <si>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</si>
  <si>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</si>
  <si>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</si>
  <si>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</si>
  <si>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</si>
  <si>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</si>
  <si>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</si>
  <si>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</si>
  <si>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</si>
  <si>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</si>
  <si>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</si>
  <si>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</si>
  <si>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</si>
  <si>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</si>
  <si>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</si>
  <si>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</si>
  <si>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</si>
  <si>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</si>
  <si>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</si>
  <si>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</si>
  <si>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</si>
  <si>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</si>
  <si>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</si>
  <si>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</si>
  <si>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</si>
  <si>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</si>
  <si>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</si>
  <si>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</si>
  <si>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</si>
  <si>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</si>
  <si>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</si>
  <si>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</si>
  <si>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</si>
  <si>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</si>
  <si>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</si>
  <si>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</si>
  <si>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</si>
  <si>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</si>
  <si>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</si>
  <si>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</si>
  <si>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</si>
  <si>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</si>
  <si>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</si>
  <si>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</si>
  <si>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</si>
  <si>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</si>
  <si>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</si>
  <si>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</si>
  <si>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</si>
  <si>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</si>
  <si>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</si>
  <si>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</si>
  <si>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</si>
  <si>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</si>
  <si>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</si>
  <si>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</si>
  <si>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</si>
  <si>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</si>
  <si>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</si>
  <si>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</si>
  <si>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</si>
  <si>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</si>
  <si>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</si>
  <si>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</si>
  <si>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</si>
  <si>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</si>
  <si>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</si>
  <si>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</si>
  <si>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</si>
  <si>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</si>
  <si>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</si>
  <si>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</si>
  <si>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</si>
  <si>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</si>
  <si>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</si>
  <si>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</si>
  <si>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</si>
  <si>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</si>
  <si>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</si>
  <si>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</si>
  <si>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</si>
  <si>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</si>
  <si>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</si>
  <si>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</si>
  <si>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</si>
  <si>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</si>
  <si>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</si>
  <si>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</si>
  <si>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</si>
  <si>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</si>
  <si>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</si>
  <si>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</si>
  <si>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</si>
  <si>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</si>
  <si>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</si>
  <si>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</si>
  <si>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</si>
  <si>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</si>
  <si>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</si>
  <si>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</si>
  <si>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</si>
  <si>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</si>
  <si>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</si>
  <si>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</si>
  <si>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</si>
  <si>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</si>
  <si>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</si>
  <si>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</si>
  <si>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</si>
  <si>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</si>
  <si>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</si>
  <si>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</si>
  <si>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</si>
  <si>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</si>
  <si>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</si>
  <si>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</si>
  <si>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</si>
  <si>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</si>
  <si>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</si>
  <si>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</si>
  <si>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</si>
  <si>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</si>
  <si>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</si>
  <si>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</si>
  <si>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</si>
  <si>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</si>
  <si>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</si>
  <si>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</si>
  <si>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</si>
  <si>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</si>
  <si>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</si>
  <si>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</si>
  <si>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</si>
  <si>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</si>
  <si>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</si>
  <si>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</si>
  <si>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</si>
  <si>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</si>
  <si>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</si>
  <si>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</si>
  <si>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</si>
  <si>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</si>
  <si>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</si>
  <si>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</si>
  <si>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</si>
  <si>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</si>
  <si>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</si>
  <si>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</si>
  <si>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</si>
  <si>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</si>
  <si>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</si>
  <si>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</si>
  <si>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</si>
  <si>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</si>
  <si>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</si>
  <si>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</si>
  <si>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</si>
  <si>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</si>
  <si>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</si>
  <si>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</si>
  <si>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</si>
  <si>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</si>
  <si>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</si>
  <si>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</si>
  <si>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</si>
  <si>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</si>
  <si>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</si>
  <si>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</si>
  <si>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</si>
  <si>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</si>
  <si>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</si>
  <si>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</si>
  <si>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</si>
  <si>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</si>
  <si>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</si>
  <si>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</si>
  <si>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</si>
  <si>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</si>
  <si>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</si>
  <si>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</si>
  <si>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</si>
  <si>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</si>
  <si>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</si>
  <si>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</si>
  <si>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</si>
  <si>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</si>
  <si>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</si>
  <si>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</si>
  <si>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</si>
  <si>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</si>
  <si>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</si>
  <si>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</si>
  <si>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</si>
  <si>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</si>
  <si>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</si>
  <si>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</si>
  <si>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</si>
  <si>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</si>
  <si>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</si>
  <si>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</si>
  <si>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</si>
  <si>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</si>
  <si>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</si>
  <si>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</si>
  <si>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</si>
  <si>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</si>
  <si>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</si>
  <si>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</si>
  <si>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</si>
  <si>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</si>
  <si>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</si>
  <si>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</si>
  <si>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</si>
  <si>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</si>
  <si>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</si>
  <si>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</si>
  <si>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</si>
  <si>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</si>
  <si>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</si>
  <si>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</si>
  <si>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</si>
  <si>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</si>
  <si>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</si>
  <si>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</si>
  <si>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</si>
  <si>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</si>
  <si>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</si>
  <si>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</si>
  <si>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</si>
  <si>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</si>
  <si>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</si>
  <si>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</si>
  <si>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</si>
  <si>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</si>
  <si>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</si>
  <si>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</si>
  <si>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</si>
  <si>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</si>
  <si>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</si>
  <si>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</si>
  <si>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</si>
  <si>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</si>
  <si>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</si>
  <si>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</si>
  <si>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</si>
  <si>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</si>
  <si>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</si>
  <si>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</si>
  <si>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</si>
  <si>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</si>
  <si>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</si>
  <si>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</si>
  <si>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</si>
  <si>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</si>
  <si>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</si>
  <si>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</si>
  <si>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</si>
  <si>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</si>
  <si>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</si>
  <si>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</si>
  <si>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</si>
  <si>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</si>
  <si>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</si>
  <si>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</si>
  <si>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</si>
  <si>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</si>
  <si>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</si>
  <si>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</si>
  <si>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</si>
  <si>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</si>
  <si>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</si>
  <si>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</si>
  <si>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</si>
  <si>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</si>
  <si>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</si>
  <si>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</si>
  <si>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</si>
  <si>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</si>
  <si>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</si>
  <si>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</si>
  <si>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</si>
  <si>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</si>
  <si>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</si>
  <si>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</si>
  <si>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</si>
  <si>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</si>
  <si>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</si>
  <si>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</si>
  <si>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</si>
  <si>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</si>
  <si>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</si>
  <si>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</si>
  <si>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</si>
  <si>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</si>
  <si>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</si>
  <si>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</si>
  <si>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</si>
  <si>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</si>
  <si>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</si>
  <si>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</si>
  <si>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</si>
  <si>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</si>
  <si>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</si>
  <si>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</si>
  <si>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</si>
  <si>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</si>
  <si>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</si>
  <si>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</si>
  <si>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</si>
  <si>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</si>
  <si>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</si>
  <si>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</si>
  <si>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</si>
  <si>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</si>
  <si>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</si>
  <si>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</si>
  <si>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</si>
  <si>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</si>
  <si>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</si>
  <si>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</si>
  <si>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</si>
  <si>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</si>
  <si>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</si>
  <si>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</si>
  <si>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</si>
  <si>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</si>
  <si>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</si>
  <si>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</si>
  <si>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</si>
  <si>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</si>
  <si>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</si>
  <si>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</si>
  <si>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</si>
  <si>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</si>
  <si>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</si>
  <si>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</si>
  <si>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</si>
  <si>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</si>
  <si>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</si>
  <si>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</si>
  <si>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</si>
  <si>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</si>
  <si>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</si>
  <si>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</si>
  <si>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</si>
  <si>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</si>
  <si>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</si>
  <si>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</si>
  <si>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</si>
  <si>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</si>
  <si>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</si>
  <si>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</si>
  <si>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</si>
  <si>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</si>
  <si>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</si>
  <si>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</si>
  <si>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</si>
  <si>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</si>
  <si>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</si>
  <si>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</si>
  <si>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</si>
  <si>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</si>
  <si>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</si>
  <si>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</si>
  <si>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</si>
  <si>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</si>
  <si>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</si>
  <si>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</si>
  <si>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</si>
  <si>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</si>
  <si>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</si>
  <si>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</si>
  <si>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</si>
  <si>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</si>
  <si>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</si>
  <si>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</si>
  <si>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</si>
  <si>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</si>
  <si>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</si>
  <si>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</si>
  <si>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</si>
  <si>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</si>
  <si>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</si>
  <si>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</si>
  <si>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</si>
  <si>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</si>
  <si>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</si>
  <si>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</si>
  <si>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</si>
  <si>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</si>
  <si>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</si>
  <si>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</si>
  <si>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</si>
  <si>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</si>
  <si>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</si>
  <si>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</si>
  <si>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</si>
  <si>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</si>
  <si>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</si>
  <si>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</si>
  <si>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</si>
  <si>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</si>
  <si>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</si>
  <si>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</si>
  <si>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</si>
  <si>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</si>
  <si>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</si>
  <si>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</si>
  <si>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</si>
  <si>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</si>
  <si>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</si>
  <si>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</si>
  <si>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</si>
  <si>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</si>
  <si>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</si>
  <si>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</si>
  <si>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</si>
  <si>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</si>
  <si>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</si>
  <si>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</si>
  <si>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</si>
  <si>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</si>
  <si>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</si>
  <si>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</si>
  <si>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</si>
  <si>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</si>
  <si>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</si>
  <si>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</si>
  <si>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</si>
  <si>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</si>
  <si>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</si>
  <si>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</si>
  <si>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</si>
  <si>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</si>
  <si>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</si>
  <si>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</si>
  <si>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</si>
  <si>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</si>
  <si>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</si>
  <si>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</si>
  <si>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</si>
  <si>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</si>
  <si>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</si>
  <si>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</si>
  <si>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</si>
  <si>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</si>
  <si>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</si>
  <si>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</si>
  <si>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</si>
  <si>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</si>
  <si>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</si>
  <si>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</si>
  <si>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</si>
  <si>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</si>
  <si>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</si>
  <si>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</si>
  <si>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</si>
  <si>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</si>
  <si>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</si>
  <si>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</si>
  <si>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</si>
  <si>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</si>
  <si>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</si>
  <si>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</si>
  <si>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</si>
  <si>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</si>
  <si>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</si>
  <si>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</si>
  <si>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</si>
  <si>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</si>
  <si>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</si>
  <si>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</si>
  <si>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</si>
  <si>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</si>
  <si>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</si>
  <si>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</si>
  <si>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</si>
  <si>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</si>
  <si>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</si>
  <si>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</si>
  <si>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</si>
  <si>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</si>
  <si>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</si>
  <si>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</si>
  <si>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</si>
  <si>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</si>
  <si>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</si>
  <si>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</si>
  <si>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</si>
  <si>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</si>
  <si>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</si>
  <si>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</si>
  <si>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</si>
  <si>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</si>
  <si>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</si>
  <si>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</si>
  <si>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</si>
  <si>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</si>
  <si>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</si>
  <si>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</si>
  <si>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</si>
  <si>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</si>
  <si>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</si>
  <si>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</si>
  <si>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</si>
  <si>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</si>
  <si>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</si>
  <si>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</si>
  <si>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</si>
  <si>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</si>
  <si>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</si>
  <si>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</si>
  <si>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</si>
  <si>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</si>
  <si>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</si>
  <si>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</si>
  <si>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</si>
  <si>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</si>
  <si>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</si>
  <si>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</si>
  <si>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</si>
  <si>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</si>
  <si>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</si>
  <si>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</si>
  <si>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</si>
  <si>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</si>
  <si>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</si>
  <si>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</si>
  <si>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</si>
  <si>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</si>
  <si>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</si>
  <si>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</si>
  <si>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</si>
  <si>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</si>
  <si>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</si>
  <si>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</si>
  <si>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</si>
  <si>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</si>
  <si>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</si>
  <si>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</si>
  <si>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</si>
  <si>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</si>
  <si>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</si>
  <si>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</si>
  <si>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</si>
  <si>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</si>
  <si>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</si>
  <si>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</si>
  <si>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</si>
  <si>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</si>
  <si>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</si>
  <si>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</si>
  <si>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</si>
  <si>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</si>
  <si>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</si>
  <si>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</si>
  <si>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</si>
  <si>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</si>
  <si>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</si>
  <si>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</si>
  <si>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</si>
  <si>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</si>
  <si>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</si>
  <si>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</si>
  <si>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</si>
  <si>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</si>
  <si>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</si>
  <si>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</si>
  <si>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</si>
  <si>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</si>
  <si>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</si>
  <si>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</si>
  <si>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</si>
  <si>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</si>
  <si>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</si>
  <si>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</si>
  <si>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</si>
  <si>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</si>
  <si>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</si>
  <si>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</si>
  <si>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</si>
  <si>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</si>
  <si>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</si>
  <si>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</si>
  <si>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</si>
  <si>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</si>
  <si>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</si>
  <si>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</si>
  <si>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</si>
  <si>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</si>
  <si>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</si>
  <si>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</si>
  <si>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</si>
  <si>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</si>
  <si>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</si>
  <si>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</si>
  <si>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</si>
  <si>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</si>
  <si>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</si>
  <si>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</si>
  <si>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</si>
  <si>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</si>
  <si>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</si>
  <si>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</si>
  <si>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</si>
  <si>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</si>
  <si>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</si>
  <si>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</si>
  <si>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</si>
  <si>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</si>
  <si>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</si>
  <si>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</si>
  <si>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</si>
  <si>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</si>
  <si>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</si>
  <si>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</si>
  <si>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</si>
  <si>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</si>
  <si>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</si>
  <si>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</si>
  <si>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</si>
  <si>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</si>
  <si>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</si>
  <si>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</si>
  <si>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</si>
  <si>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</si>
  <si>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</si>
  <si>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</si>
  <si>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</si>
  <si>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</si>
  <si>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</si>
  <si>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</si>
  <si>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</si>
  <si>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</si>
  <si>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</si>
  <si>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</si>
  <si>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</si>
  <si>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</si>
  <si>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</si>
  <si>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</si>
  <si>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</si>
  <si>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</si>
  <si>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</si>
  <si>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</si>
  <si>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</si>
  <si>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</si>
  <si>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</si>
  <si>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</si>
  <si>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</si>
  <si>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</si>
  <si>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</si>
  <si>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</si>
  <si>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</si>
  <si>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</si>
  <si>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</si>
  <si>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</si>
  <si>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</si>
  <si>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</si>
  <si>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</si>
  <si>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</si>
  <si>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</si>
  <si>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</si>
  <si>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</si>
  <si>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</si>
  <si>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</si>
  <si>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</si>
  <si>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</si>
  <si>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</si>
  <si>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</si>
  <si>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</si>
  <si>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</si>
  <si>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</si>
  <si>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</si>
  <si>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</si>
  <si>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</si>
  <si>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</si>
  <si>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</si>
  <si>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</si>
  <si>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</si>
  <si>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</si>
  <si>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</si>
  <si>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</si>
  <si>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</si>
  <si>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</si>
  <si>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</si>
  <si>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</si>
  <si>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</si>
  <si>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</si>
  <si>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</si>
  <si>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</si>
  <si>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</si>
  <si>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</si>
  <si>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</si>
  <si>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</si>
  <si>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</si>
  <si>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</si>
  <si>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</si>
  <si>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</si>
  <si>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</si>
  <si>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</si>
  <si>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</si>
  <si>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</si>
  <si>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</si>
  <si>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</si>
  <si>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</si>
  <si>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</si>
  <si>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</si>
  <si>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</si>
  <si>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</si>
  <si>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</si>
  <si>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</si>
  <si>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</si>
  <si>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</si>
  <si>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</si>
  <si>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</si>
  <si>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</si>
  <si>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</si>
  <si>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</si>
  <si>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</si>
  <si>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</si>
  <si>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</si>
  <si>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</si>
  <si>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</si>
  <si>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</si>
  <si>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</si>
  <si>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</si>
  <si>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</si>
  <si>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</si>
  <si>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</si>
  <si>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</si>
  <si>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</si>
  <si>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</si>
  <si>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</si>
  <si>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</si>
  <si>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</si>
  <si>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</si>
  <si>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</si>
  <si>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</si>
  <si>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</si>
  <si>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</si>
  <si>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</si>
  <si>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</si>
  <si>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</si>
  <si>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</si>
  <si>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</si>
  <si>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</si>
  <si>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</si>
  <si>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</si>
  <si>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</si>
  <si>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</si>
  <si>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</si>
  <si>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</si>
  <si>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</si>
  <si>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</si>
  <si>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</si>
  <si>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</si>
  <si>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</si>
  <si>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</si>
  <si>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</si>
  <si>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</si>
  <si>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</si>
  <si>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</si>
  <si>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</si>
  <si>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</si>
  <si>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</si>
  <si>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</si>
  <si>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</si>
  <si>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</si>
  <si>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</si>
  <si>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</si>
  <si>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</si>
  <si>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</si>
  <si>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</si>
  <si>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</si>
  <si>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</si>
  <si>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</si>
  <si>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</si>
  <si>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</si>
  <si>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</si>
  <si>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</si>
  <si>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</si>
  <si>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</si>
  <si>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</si>
  <si>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</si>
  <si>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</si>
  <si>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</si>
  <si>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</si>
  <si>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</si>
  <si>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</si>
  <si>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</si>
  <si>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</si>
  <si>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</si>
  <si>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</si>
  <si>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</si>
  <si>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</si>
  <si>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</si>
  <si>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</si>
  <si>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</si>
  <si>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</si>
  <si>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</si>
  <si>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</si>
  <si>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</si>
  <si>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</si>
  <si>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</si>
  <si>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</si>
  <si>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</si>
  <si>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</si>
  <si>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</si>
  <si>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</si>
  <si>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</si>
  <si>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</si>
  <si>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</si>
  <si>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</si>
  <si>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</si>
  <si>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</si>
  <si>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</si>
  <si>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</si>
  <si>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</si>
  <si>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</si>
  <si>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</si>
  <si>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</si>
  <si>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</si>
  <si>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</si>
  <si>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</si>
  <si>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</si>
  <si>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</si>
  <si>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</si>
  <si>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</si>
  <si>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</si>
  <si>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</si>
  <si>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</si>
  <si>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</si>
  <si>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</si>
  <si>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</si>
  <si>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</si>
  <si>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</si>
  <si>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</si>
  <si>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</si>
  <si>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</si>
  <si>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</si>
  <si>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</si>
  <si>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</si>
  <si>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</si>
  <si>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</si>
  <si>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</si>
  <si>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</si>
  <si>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</si>
  <si>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</si>
  <si>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</si>
  <si>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</si>
  <si>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</si>
  <si>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</si>
  <si>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</si>
  <si>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</si>
  <si>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</si>
  <si>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</si>
  <si>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</si>
  <si>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</si>
  <si>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</si>
  <si>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</si>
  <si>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</si>
  <si>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</si>
  <si>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</si>
  <si>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</si>
  <si>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</si>
  <si>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</si>
  <si>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</si>
  <si>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</si>
  <si>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</si>
  <si>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</si>
  <si>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</si>
  <si>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</si>
  <si>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</si>
  <si>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</si>
  <si>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</si>
  <si>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</si>
  <si>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</si>
  <si>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</si>
  <si>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</si>
  <si>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</si>
  <si>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</si>
  <si>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</si>
  <si>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</si>
  <si>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</si>
  <si>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</si>
  <si>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</si>
  <si>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</si>
  <si>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</si>
  <si>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</si>
  <si>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</si>
  <si>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</si>
  <si>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</si>
  <si>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</si>
  <si>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</si>
  <si>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</si>
  <si>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</si>
  <si>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</si>
  <si>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</si>
  <si>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</si>
  <si>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</si>
  <si>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</si>
  <si>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</si>
  <si>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</si>
  <si>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</si>
  <si>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</si>
  <si>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</si>
  <si>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</si>
  <si>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</si>
  <si>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</si>
  <si>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</si>
  <si>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</si>
  <si>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</si>
  <si>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</si>
  <si>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</si>
  <si>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</si>
  <si>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</si>
  <si>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</si>
  <si>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</si>
  <si>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</si>
  <si>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</si>
  <si>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</si>
  <si>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</si>
  <si>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</si>
  <si>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</si>
  <si>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</si>
  <si>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</si>
  <si>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</si>
  <si>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</si>
  <si>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</si>
  <si>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</si>
  <si>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</si>
  <si>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</si>
  <si>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</si>
  <si>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</si>
  <si>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</si>
  <si>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</si>
  <si>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</si>
  <si>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</si>
  <si>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</si>
  <si>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</si>
  <si>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</si>
  <si>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</si>
  <si>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</si>
  <si>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</si>
  <si>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</si>
  <si>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</si>
  <si>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</si>
  <si>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</si>
  <si>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</si>
  <si>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</si>
  <si>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</si>
  <si>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</si>
  <si>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</si>
  <si>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</si>
  <si>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</si>
  <si>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</si>
  <si>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</si>
  <si>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</si>
  <si>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</si>
  <si>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</si>
  <si>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</si>
  <si>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</si>
  <si>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</si>
  <si>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</si>
  <si>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</si>
  <si>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</si>
  <si>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</si>
  <si>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</si>
  <si>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</si>
  <si>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</si>
  <si>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</si>
  <si>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</si>
  <si>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</si>
  <si>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</si>
  <si>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</si>
  <si>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</si>
  <si>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</si>
  <si>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</si>
  <si>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</si>
  <si>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</si>
  <si>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</si>
  <si>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</si>
  <si>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</si>
  <si>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</si>
  <si>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</si>
  <si>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</si>
  <si>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</si>
  <si>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</si>
  <si>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</si>
  <si>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</si>
  <si>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</si>
  <si>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</si>
  <si>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</si>
  <si>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</si>
  <si>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</si>
  <si>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</si>
  <si>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</si>
  <si>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</si>
  <si>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</si>
  <si>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</si>
  <si>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</si>
  <si>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</si>
  <si>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</si>
  <si>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</si>
  <si>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</si>
  <si>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</si>
  <si>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</si>
  <si>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</si>
  <si>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</si>
  <si>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</si>
  <si>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</si>
  <si>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</si>
  <si>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</si>
  <si>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</si>
  <si>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</si>
  <si>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</si>
  <si>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</si>
  <si>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</si>
  <si>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</si>
  <si>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</si>
  <si>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</si>
  <si>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</si>
  <si>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</si>
  <si>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</si>
  <si>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</si>
  <si>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</si>
  <si>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</si>
  <si>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</si>
  <si>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</si>
  <si>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</si>
  <si>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</si>
  <si>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</si>
  <si>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</si>
  <si>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</si>
  <si>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</si>
  <si>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</si>
  <si>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</si>
  <si>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</si>
  <si>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</si>
  <si>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</si>
  <si>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</si>
  <si>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</si>
  <si>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</si>
  <si>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</si>
  <si>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</si>
  <si>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</si>
  <si>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</si>
  <si>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</si>
  <si>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</si>
  <si>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</si>
  <si>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</si>
  <si>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</si>
  <si>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</si>
  <si>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</si>
  <si>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</si>
  <si>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</si>
  <si>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</si>
  <si>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</si>
  <si>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</si>
  <si>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</si>
  <si>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</si>
  <si>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</si>
  <si>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</si>
  <si>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</si>
  <si>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</si>
  <si>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</si>
  <si>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</si>
  <si>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</si>
  <si>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</si>
  <si>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</si>
  <si>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</si>
  <si>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</si>
  <si>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</si>
  <si>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</si>
  <si>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</si>
  <si>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</si>
  <si>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</si>
  <si>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</si>
  <si>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</si>
  <si>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</si>
  <si>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</si>
  <si>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</si>
  <si>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</si>
  <si>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</si>
  <si>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</si>
  <si>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</si>
  <si>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</si>
  <si>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</si>
  <si>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</si>
  <si>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</si>
  <si>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</si>
  <si>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</si>
  <si>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</si>
  <si>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</si>
  <si>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</si>
  <si>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</si>
  <si>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</si>
  <si>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</si>
  <si>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</si>
  <si>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</si>
  <si>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</si>
  <si>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</si>
  <si>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</si>
  <si>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</si>
  <si>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</si>
  <si>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</si>
  <si>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</si>
  <si>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</si>
  <si>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</si>
  <si>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</si>
  <si>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</si>
  <si>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</si>
  <si>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</si>
  <si>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</si>
  <si>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</si>
  <si>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</si>
  <si>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</si>
  <si>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</si>
  <si>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</si>
  <si>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</si>
  <si>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</si>
  <si>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</si>
  <si>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</si>
  <si>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</si>
  <si>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</si>
  <si>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</si>
  <si>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</si>
  <si>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</si>
  <si>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</si>
  <si>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</si>
  <si>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</si>
  <si>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</si>
  <si>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</si>
  <si>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</si>
  <si>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</si>
  <si>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</si>
  <si>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</si>
  <si>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</si>
  <si>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</si>
  <si>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</si>
  <si>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</si>
  <si>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</si>
  <si>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</si>
  <si>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</si>
  <si>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</si>
  <si>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</si>
  <si>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</si>
  <si>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</si>
  <si>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</si>
  <si>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</si>
  <si>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</si>
  <si>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</si>
  <si>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</si>
  <si>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</si>
  <si>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</si>
  <si>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</si>
  <si>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</si>
  <si>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</si>
  <si>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</si>
  <si>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</si>
  <si>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</si>
  <si>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</si>
  <si>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</si>
  <si>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</si>
  <si>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</si>
  <si>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</si>
  <si>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</si>
  <si>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</si>
  <si>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</si>
  <si>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</si>
  <si>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</si>
  <si>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</si>
  <si>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</si>
  <si>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</si>
  <si>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</si>
  <si>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</si>
  <si>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</si>
  <si>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</si>
  <si>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</si>
  <si>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</si>
  <si>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</si>
  <si>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</si>
  <si>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</si>
  <si>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</si>
  <si>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</si>
  <si>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</si>
  <si>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</si>
  <si>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</si>
  <si>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</si>
  <si>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</si>
  <si>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</si>
  <si>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</si>
  <si>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</si>
  <si>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</si>
  <si>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</si>
  <si>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</si>
  <si>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</si>
  <si>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</si>
  <si>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</si>
  <si>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</si>
  <si>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</si>
  <si>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</si>
  <si>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</si>
  <si>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</si>
  <si>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</si>
  <si>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</si>
  <si>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</si>
  <si>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</si>
  <si>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</si>
  <si>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</si>
  <si>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</si>
  <si>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</si>
  <si>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</si>
  <si>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</si>
  <si>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</si>
  <si>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</si>
  <si>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</si>
  <si>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</si>
  <si>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</si>
  <si>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</si>
  <si>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</si>
  <si>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</si>
  <si>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</si>
  <si>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</si>
  <si>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</si>
  <si>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</si>
  <si>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</si>
  <si>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</si>
  <si>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</si>
  <si>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</si>
  <si>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</si>
  <si>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</si>
  <si>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</si>
  <si>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</si>
  <si>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</si>
  <si>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</si>
  <si>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</si>
  <si>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</si>
  <si>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</si>
  <si>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</si>
  <si>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</si>
  <si>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</si>
  <si>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</si>
  <si>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</si>
  <si>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</si>
  <si>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</si>
  <si>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</si>
  <si>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</si>
  <si>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</si>
  <si>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</si>
  <si>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</si>
  <si>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</si>
  <si>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</si>
  <si>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</si>
  <si>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</si>
  <si>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</si>
  <si>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</si>
  <si>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</si>
  <si>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</si>
  <si>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</si>
  <si>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</si>
  <si>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</si>
  <si>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</si>
  <si>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</si>
  <si>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</si>
  <si>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</si>
  <si>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</si>
  <si>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</si>
  <si>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</si>
  <si>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</si>
  <si>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</si>
  <si>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</si>
  <si>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</si>
  <si>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</si>
  <si>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</si>
  <si>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</si>
  <si>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</si>
  <si>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</si>
  <si>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</si>
  <si>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</si>
  <si>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</si>
  <si>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</si>
  <si>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</si>
  <si>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</si>
  <si>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</si>
  <si>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</si>
  <si>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</si>
  <si>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</si>
  <si>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</si>
  <si>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</si>
  <si>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</si>
  <si>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</si>
  <si>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</si>
  <si>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</si>
  <si>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</si>
  <si>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</si>
  <si>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</si>
  <si>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</si>
  <si>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</si>
  <si>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</si>
  <si>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</si>
  <si>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</si>
  <si>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</si>
  <si>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</si>
  <si>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</si>
  <si>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</si>
  <si>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</si>
  <si>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</si>
  <si>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</si>
  <si>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</si>
  <si>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</si>
  <si>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</si>
  <si>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</si>
  <si>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</si>
  <si>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</si>
  <si>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</si>
  <si>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</si>
  <si>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</si>
  <si>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</si>
  <si>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</si>
  <si>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</si>
  <si>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</si>
  <si>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</si>
  <si>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</si>
  <si>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</si>
  <si>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</si>
  <si>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</si>
  <si>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</si>
  <si>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</si>
  <si>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</si>
  <si>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</si>
  <si>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</si>
  <si>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</si>
  <si>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</si>
  <si>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</si>
  <si>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</si>
  <si>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</si>
  <si>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</si>
  <si>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</si>
  <si>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</si>
  <si>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</si>
  <si>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</si>
  <si>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</si>
  <si>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</si>
  <si>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</si>
  <si>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</si>
  <si>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</si>
  <si>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</si>
  <si>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</si>
  <si>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</si>
  <si>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</si>
  <si>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</si>
  <si>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</si>
  <si>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</si>
  <si>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</si>
  <si>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</si>
  <si>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</si>
  <si>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</si>
  <si>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</si>
  <si>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</si>
  <si>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</si>
  <si>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</si>
  <si>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</si>
  <si>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</si>
  <si>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</si>
  <si>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</si>
  <si>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</si>
  <si>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</si>
  <si>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</si>
  <si>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</si>
  <si>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</si>
  <si>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</si>
  <si>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</si>
  <si>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</si>
  <si>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</si>
  <si>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</si>
  <si>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</si>
  <si>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</si>
  <si>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</si>
  <si>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</si>
  <si>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</si>
  <si>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</si>
  <si>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</si>
  <si>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</si>
  <si>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</si>
  <si>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</si>
  <si>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</si>
  <si>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</si>
  <si>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</si>
  <si>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</si>
  <si>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</si>
  <si>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</si>
  <si>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</si>
  <si>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</si>
  <si>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</si>
  <si>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</si>
  <si>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</si>
  <si>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</si>
  <si>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</si>
  <si>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</si>
  <si>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</si>
  <si>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</si>
  <si>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</si>
  <si>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</si>
  <si>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</si>
  <si>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</si>
  <si>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</si>
  <si>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</si>
  <si>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</si>
  <si>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</si>
  <si>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</si>
  <si>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</si>
  <si>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</si>
  <si>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</si>
  <si>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</si>
  <si>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</si>
  <si>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</si>
  <si>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</si>
  <si>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</si>
  <si>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</si>
  <si>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</si>
  <si>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</si>
  <si>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</si>
  <si>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</si>
  <si>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</si>
  <si>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</si>
  <si>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</si>
  <si>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</si>
  <si>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</si>
  <si>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</si>
  <si>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</si>
  <si>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</si>
  <si>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</si>
  <si>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</si>
  <si>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</si>
  <si>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</si>
  <si>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</si>
  <si>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</si>
  <si>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</si>
  <si>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</si>
  <si>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</si>
  <si>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</si>
  <si>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</si>
  <si>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</si>
  <si>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</si>
  <si>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</si>
  <si>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</si>
  <si>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</si>
  <si>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</si>
  <si>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</si>
  <si>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</si>
  <si>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</si>
  <si>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</si>
  <si>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</si>
  <si>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</si>
  <si>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</si>
  <si>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</si>
  <si>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</si>
  <si>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</si>
  <si>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</si>
  <si>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</si>
  <si>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</si>
  <si>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</si>
  <si>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</si>
  <si>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</si>
  <si>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</si>
  <si>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</si>
  <si>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</si>
  <si>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</si>
  <si>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</si>
  <si>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</si>
  <si>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</si>
  <si>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</si>
  <si>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</si>
  <si>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</si>
  <si>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</si>
  <si>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</si>
  <si>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</si>
  <si>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</si>
  <si>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</si>
  <si>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</si>
  <si>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</si>
  <si>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</si>
  <si>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</si>
  <si>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</si>
  <si>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</si>
  <si>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</si>
  <si>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</si>
  <si>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</si>
  <si>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</si>
  <si>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</si>
  <si>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</si>
  <si>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</si>
  <si>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</si>
  <si>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</si>
  <si>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</si>
  <si>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</si>
  <si>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</si>
  <si>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</si>
  <si>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</si>
  <si>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</si>
  <si>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</si>
  <si>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</si>
  <si>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</si>
  <si>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</si>
  <si>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</si>
  <si>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</si>
  <si>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</si>
  <si>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</si>
  <si>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</si>
  <si>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</si>
  <si>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</si>
  <si>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</si>
  <si>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</si>
  <si>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</si>
  <si>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</si>
  <si>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</si>
  <si>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</si>
  <si>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</si>
  <si>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</si>
  <si>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</si>
  <si>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</si>
  <si>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</si>
  <si>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</si>
  <si>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</si>
  <si>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</si>
  <si>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</si>
  <si>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</si>
  <si>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</si>
  <si>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</si>
  <si>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</si>
  <si>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</si>
  <si>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</si>
  <si>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</si>
  <si>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</si>
  <si>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</si>
  <si>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</si>
  <si>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</si>
  <si>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</si>
  <si>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</si>
  <si>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</si>
  <si>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</si>
  <si>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</si>
  <si>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</si>
  <si>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</si>
  <si>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</si>
  <si>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</si>
  <si>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</si>
  <si>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</si>
  <si>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</si>
  <si>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</si>
  <si>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</si>
  <si>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</si>
  <si>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</si>
  <si>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</si>
  <si>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</si>
  <si>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</si>
  <si>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</si>
  <si>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</si>
  <si>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</si>
  <si>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</si>
  <si>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</si>
  <si>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</si>
  <si>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</si>
  <si>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</si>
  <si>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</si>
  <si>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</si>
  <si>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</si>
  <si>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</si>
  <si>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</si>
  <si>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</si>
  <si>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</si>
  <si>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</si>
  <si>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</si>
  <si>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</si>
  <si>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</si>
  <si>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</si>
  <si>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</si>
  <si>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</si>
  <si>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</si>
  <si>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</si>
  <si>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</si>
  <si>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</si>
  <si>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</si>
  <si>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</si>
  <si>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</si>
  <si>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</si>
  <si>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</si>
  <si>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</si>
  <si>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</si>
  <si>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</si>
  <si>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</si>
  <si>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</si>
  <si>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</si>
  <si>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</si>
  <si>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</si>
  <si>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</si>
  <si>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</si>
  <si>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</si>
  <si>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</si>
  <si>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</si>
  <si>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</si>
  <si>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</si>
  <si>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</si>
  <si>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</si>
  <si>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</si>
  <si>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</si>
  <si>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</si>
  <si>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</si>
  <si>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</si>
  <si>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</si>
  <si>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</si>
  <si>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</si>
  <si>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</si>
  <si>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</si>
  <si>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</si>
  <si>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</si>
  <si>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</si>
  <si>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</si>
  <si>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</si>
  <si>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</si>
  <si>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</si>
  <si>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</si>
  <si>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</si>
  <si>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</si>
  <si>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</si>
  <si>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</si>
  <si>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</si>
  <si>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</si>
  <si>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</si>
  <si>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</si>
  <si>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</si>
  <si>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</si>
  <si>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</si>
  <si>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</si>
  <si>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</si>
  <si>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</si>
  <si>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</si>
  <si>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</si>
  <si>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</si>
  <si>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</si>
  <si>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</si>
  <si>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</si>
  <si>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</si>
  <si>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</si>
  <si>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</si>
  <si>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</si>
  <si>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</si>
  <si>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</si>
  <si>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</si>
  <si>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</si>
  <si>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</si>
  <si>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</si>
  <si>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</si>
  <si>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</si>
  <si>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</si>
  <si>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</si>
  <si>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</si>
  <si>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</si>
  <si>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</si>
  <si>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</si>
  <si>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</si>
  <si>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</si>
  <si>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</si>
  <si>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</si>
  <si>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</si>
  <si>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</si>
  <si>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</si>
  <si>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</si>
  <si>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</si>
  <si>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</si>
  <si>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</si>
  <si>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</si>
  <si>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</si>
  <si>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</si>
  <si>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</si>
  <si>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</si>
  <si>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</si>
  <si>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</si>
  <si>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</si>
  <si>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</si>
  <si>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</si>
  <si>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</si>
  <si>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</si>
  <si>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</si>
  <si>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</si>
  <si>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</si>
  <si>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</si>
  <si>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</si>
  <si>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</si>
  <si>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</si>
  <si>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</si>
  <si>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</si>
  <si>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</si>
  <si>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</si>
  <si>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</si>
  <si>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</si>
  <si>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</si>
  <si>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</si>
  <si>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</si>
  <si>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</si>
  <si>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</si>
  <si>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</si>
  <si>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</si>
  <si>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</si>
  <si>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</si>
  <si>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</si>
  <si>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</si>
  <si>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</si>
  <si>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</si>
  <si>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</si>
  <si>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</si>
  <si>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</si>
  <si>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</si>
  <si>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</si>
  <si>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</si>
  <si>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</si>
  <si>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</si>
  <si>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</si>
  <si>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</si>
  <si>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</si>
  <si>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</si>
  <si>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</si>
  <si>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</si>
  <si>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</si>
  <si>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</si>
  <si>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</si>
  <si>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</si>
  <si>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</si>
  <si>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</si>
  <si>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</si>
  <si>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</si>
  <si>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</si>
  <si>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</si>
  <si>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</si>
  <si>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</si>
  <si>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</si>
  <si>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</si>
  <si>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</si>
  <si>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</si>
  <si>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</si>
  <si>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</si>
  <si>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</si>
  <si>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</si>
  <si>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</si>
  <si>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</si>
  <si>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</si>
  <si>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</si>
  <si>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</si>
  <si>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</si>
  <si>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</si>
  <si>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</si>
  <si>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</si>
  <si>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</si>
  <si>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</si>
  <si>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</si>
  <si>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</si>
  <si>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</si>
  <si>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</si>
  <si>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</si>
  <si>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</si>
  <si>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</si>
  <si>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</si>
  <si>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</si>
  <si>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</si>
  <si>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</si>
  <si>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</si>
  <si>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</si>
  <si>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</si>
  <si>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</si>
  <si>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</si>
  <si>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</si>
  <si>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</si>
  <si>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</si>
  <si>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</si>
  <si>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</si>
  <si>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</si>
  <si>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</si>
  <si>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</si>
  <si>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</si>
  <si>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</si>
  <si>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</si>
  <si>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</si>
  <si>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</si>
  <si>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</si>
  <si>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</si>
  <si>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</si>
  <si>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</si>
  <si>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</si>
  <si>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</si>
  <si>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</si>
  <si>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</si>
  <si>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</si>
  <si>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</si>
  <si>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</si>
  <si>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</si>
  <si>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</si>
  <si>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</si>
  <si>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</si>
  <si>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</si>
  <si>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</si>
  <si>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</si>
  <si>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</si>
  <si>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</si>
  <si>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</si>
  <si>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</si>
  <si>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</si>
  <si>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</si>
  <si>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</si>
  <si>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</si>
  <si>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</si>
  <si>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</si>
  <si>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</si>
  <si>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</si>
  <si>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</si>
  <si>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</si>
  <si>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</si>
  <si>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</si>
  <si>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</si>
  <si>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</si>
  <si>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</si>
  <si>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</si>
  <si>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</si>
  <si>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</si>
  <si>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</si>
  <si>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</si>
  <si>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</si>
  <si>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</si>
  <si>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</si>
  <si>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</si>
  <si>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</si>
  <si>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</si>
  <si>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</si>
  <si>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</si>
  <si>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</si>
  <si>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</si>
  <si>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</si>
  <si>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</si>
  <si>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</si>
  <si>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</si>
  <si>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</si>
  <si>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</si>
  <si>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</si>
  <si>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</si>
  <si>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</si>
  <si>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</si>
  <si>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</si>
  <si>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</si>
  <si>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</si>
  <si>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</si>
  <si>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</si>
  <si>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</si>
  <si>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</si>
  <si>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</si>
  <si>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</si>
  <si>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</si>
  <si>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</si>
  <si>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</si>
  <si>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</si>
  <si>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</si>
  <si>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</si>
  <si>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</si>
  <si>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</si>
  <si>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</si>
  <si>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</si>
  <si>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</si>
  <si>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</si>
  <si>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</si>
  <si>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</si>
  <si>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</si>
  <si>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</si>
  <si>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</si>
  <si>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</si>
  <si>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</si>
  <si>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</si>
  <si>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</si>
  <si>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</si>
  <si>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</si>
  <si>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</si>
  <si>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</si>
  <si>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</si>
  <si>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</si>
  <si>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</si>
  <si>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</si>
  <si>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</si>
  <si>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</si>
  <si>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</si>
  <si>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</si>
  <si>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</si>
  <si>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</si>
  <si>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</si>
  <si>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</si>
  <si>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</si>
  <si>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</si>
  <si>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</si>
  <si>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</si>
  <si>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</si>
  <si>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</si>
  <si>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</si>
  <si>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</si>
  <si>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</si>
  <si>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</si>
  <si>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</si>
  <si>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</si>
  <si>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</si>
  <si>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</si>
  <si>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</si>
  <si>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</si>
  <si>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</si>
  <si>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</si>
  <si>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</si>
  <si>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</si>
  <si>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</si>
  <si>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</si>
  <si>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</si>
  <si>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</si>
  <si>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</si>
  <si>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</si>
  <si>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</si>
  <si>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</si>
  <si>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</si>
  <si>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</si>
  <si>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</si>
  <si>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</si>
  <si>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</si>
  <si>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</si>
  <si>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</si>
  <si>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</si>
  <si>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</si>
  <si>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</si>
  <si>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</si>
  <si>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</si>
  <si>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</si>
  <si>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</si>
  <si>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</si>
  <si>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</si>
  <si>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</si>
  <si>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</si>
  <si>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</si>
  <si>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</si>
  <si>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</si>
  <si>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</si>
  <si>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</si>
  <si>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</si>
  <si>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</si>
  <si>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</si>
  <si>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</si>
  <si>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</si>
  <si>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</si>
  <si>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</si>
  <si>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</si>
  <si>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</si>
  <si>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</si>
  <si>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</si>
  <si>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</si>
  <si>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</si>
  <si>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</si>
  <si>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</si>
  <si>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</si>
  <si>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</si>
  <si>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</si>
  <si>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</si>
  <si>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</si>
  <si>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</si>
  <si>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</si>
  <si>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</si>
  <si>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</si>
  <si>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</si>
  <si>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</si>
  <si>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</si>
  <si>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</si>
  <si>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</si>
  <si>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</si>
  <si>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</si>
  <si>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</si>
  <si>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</si>
  <si>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</si>
  <si>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</si>
  <si>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</si>
  <si>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</si>
  <si>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</si>
  <si>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</si>
  <si>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</si>
  <si>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</si>
  <si>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</si>
  <si>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</si>
  <si>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</si>
  <si>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</si>
  <si>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</si>
  <si>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</si>
  <si>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</si>
  <si>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</si>
  <si>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</si>
  <si>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</si>
  <si>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</si>
  <si>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</si>
  <si>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</si>
  <si>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</si>
  <si>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</si>
  <si>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</si>
  <si>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</si>
  <si>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</si>
  <si>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</si>
  <si>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</si>
  <si>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</si>
  <si>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</si>
  <si>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</si>
  <si>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</si>
  <si>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</si>
  <si>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</si>
  <si>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</si>
  <si>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</si>
  <si>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</si>
  <si>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</si>
  <si>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</si>
  <si>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</si>
  <si>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</si>
  <si>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</si>
  <si>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</si>
  <si>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</si>
  <si>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</si>
  <si>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</si>
  <si>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</si>
  <si>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</si>
  <si>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</si>
  <si>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</si>
  <si>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</si>
  <si>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</si>
  <si>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</si>
  <si>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</si>
  <si>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</si>
  <si>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</si>
  <si>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</si>
  <si>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</si>
  <si>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</si>
  <si>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</si>
  <si>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</si>
  <si>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</si>
  <si>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</si>
  <si>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</si>
  <si>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</si>
  <si>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</si>
  <si>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</si>
  <si>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</si>
  <si>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</si>
  <si>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</si>
  <si>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</si>
  <si>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</si>
  <si>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</si>
  <si>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</si>
  <si>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</si>
  <si>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</si>
  <si>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</si>
  <si>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</si>
  <si>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</si>
  <si>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</si>
  <si>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</si>
  <si>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</si>
  <si>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</si>
  <si>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</si>
  <si>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</si>
  <si>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</si>
  <si>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</si>
  <si>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</si>
  <si>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</si>
  <si>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</si>
  <si>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</si>
  <si>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</si>
  <si>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</si>
  <si>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</si>
  <si>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</si>
  <si>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</si>
  <si>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</si>
  <si>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</si>
  <si>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</si>
  <si>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</si>
  <si>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</si>
  <si>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</si>
  <si>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</si>
  <si>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</si>
  <si>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</si>
  <si>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</si>
  <si>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</si>
  <si>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</si>
  <si>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</si>
  <si>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</si>
  <si>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</si>
  <si>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</si>
  <si>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</si>
  <si>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</si>
  <si>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</si>
  <si>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</si>
  <si>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</si>
  <si>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</si>
  <si>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</si>
  <si>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</si>
  <si>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</si>
  <si>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</si>
  <si>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</si>
  <si>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</si>
  <si>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</si>
  <si>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</si>
  <si>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</si>
  <si>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</si>
  <si>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</si>
  <si>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</si>
  <si>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</si>
  <si>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</si>
  <si>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</si>
  <si>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</si>
  <si>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</si>
  <si>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</si>
  <si>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</si>
  <si>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</si>
  <si>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</si>
  <si>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</si>
  <si>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</si>
  <si>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</si>
  <si>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</si>
  <si>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</si>
  <si>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</si>
  <si>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</si>
  <si>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</si>
  <si>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</si>
  <si>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</si>
  <si>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</si>
  <si>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</si>
  <si>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</si>
  <si>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</si>
  <si>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</si>
  <si>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</si>
  <si>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</si>
  <si>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</si>
  <si>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</si>
  <si>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</si>
  <si>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</si>
  <si>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</si>
  <si>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</si>
  <si>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</si>
  <si>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</si>
  <si>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</si>
  <si>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</si>
  <si>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</si>
  <si>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</si>
  <si>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</si>
  <si>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</si>
  <si>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</si>
  <si>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</si>
  <si>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</si>
  <si>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</si>
  <si>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</si>
  <si>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</si>
  <si>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</si>
  <si>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</si>
  <si>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</si>
  <si>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</si>
  <si>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</si>
  <si>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</si>
  <si>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</si>
  <si>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</si>
  <si>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</si>
  <si>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</si>
  <si>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</si>
  <si>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</si>
  <si>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</si>
  <si>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</si>
  <si>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</si>
  <si>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</si>
  <si>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</si>
  <si>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</si>
  <si>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</si>
  <si>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</si>
  <si>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</si>
  <si>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</si>
  <si>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</si>
  <si>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</si>
  <si>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</si>
  <si>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</si>
  <si>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</si>
  <si>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</si>
  <si>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</si>
  <si>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</si>
  <si>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</si>
  <si>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</si>
  <si>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</si>
  <si>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</si>
  <si>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</si>
  <si>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</si>
  <si>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</si>
  <si>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</si>
  <si>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</si>
  <si>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</si>
  <si>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</si>
  <si>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</si>
  <si>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</si>
  <si>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</si>
  <si>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</si>
  <si>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</si>
  <si>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</si>
  <si>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</si>
  <si>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</si>
  <si>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</si>
  <si>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</si>
  <si>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</si>
  <si>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</si>
  <si>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</si>
  <si>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</si>
  <si>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</si>
  <si>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</si>
  <si>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</si>
  <si>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</si>
  <si>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</si>
  <si>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</si>
  <si>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</si>
  <si>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</si>
  <si>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</si>
  <si>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</si>
  <si>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</si>
  <si>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</si>
  <si>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</si>
  <si>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</si>
  <si>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</si>
  <si>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</si>
  <si>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</si>
  <si>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</si>
  <si>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</si>
  <si>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</si>
  <si>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</si>
  <si>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</si>
  <si>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</si>
  <si>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</si>
  <si>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</si>
  <si>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</si>
  <si>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</si>
  <si>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</si>
  <si>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</si>
  <si>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</si>
  <si>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</si>
  <si>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</si>
  <si>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</si>
  <si>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</si>
  <si>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</si>
  <si>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</si>
  <si>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</si>
  <si>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</si>
  <si>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</si>
  <si>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</si>
  <si>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</si>
  <si>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</si>
  <si>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</si>
  <si>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</si>
  <si>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</si>
  <si>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</si>
  <si>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</si>
  <si>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</si>
  <si>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</si>
  <si>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</si>
  <si>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</si>
  <si>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</si>
  <si>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</si>
  <si>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</si>
  <si>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</si>
  <si>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</si>
  <si>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</si>
  <si>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</si>
  <si>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</si>
  <si>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</si>
  <si>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</si>
  <si>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</si>
  <si>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</si>
  <si>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</si>
  <si>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</si>
  <si>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</si>
  <si>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</si>
  <si>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</si>
  <si>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</si>
  <si>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</si>
  <si>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</si>
  <si>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</si>
  <si>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</si>
  <si>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</si>
  <si>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</si>
  <si>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</si>
  <si>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</si>
  <si>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</si>
  <si>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</si>
  <si>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</si>
  <si>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</si>
  <si>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</si>
  <si>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</si>
  <si>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</si>
  <si>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</si>
  <si>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</si>
  <si>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</si>
  <si>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</si>
  <si>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</si>
  <si>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</si>
  <si>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</si>
  <si>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</si>
  <si>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</si>
  <si>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</si>
  <si>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</si>
  <si>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</si>
  <si>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</si>
  <si>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</si>
  <si>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</si>
  <si>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</si>
  <si>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</si>
  <si>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</si>
  <si>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</si>
  <si>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</si>
  <si>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</si>
  <si>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</si>
  <si>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</si>
  <si>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</si>
  <si>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</si>
  <si>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</si>
  <si>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</si>
  <si>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</si>
  <si>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</si>
  <si>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</si>
  <si>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</si>
  <si>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</si>
  <si>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</si>
  <si>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</si>
  <si>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</si>
  <si>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</si>
  <si>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</si>
  <si>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</si>
  <si>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</si>
  <si>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</si>
  <si>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</si>
  <si>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</si>
  <si>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</si>
  <si>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</si>
  <si>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</si>
  <si>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</si>
  <si>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</si>
  <si>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</si>
  <si>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</si>
  <si>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</si>
  <si>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</si>
  <si>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</si>
  <si>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</si>
  <si>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</si>
  <si>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</si>
  <si>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</si>
  <si>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</si>
  <si>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</si>
  <si>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</si>
  <si>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</si>
  <si>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</si>
  <si>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</si>
  <si>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</si>
  <si>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</si>
  <si>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</si>
  <si>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</si>
  <si>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</si>
  <si>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</si>
  <si>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</si>
  <si>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</si>
  <si>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</si>
  <si>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</si>
  <si>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</si>
  <si>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</si>
  <si>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</si>
  <si>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</si>
  <si>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</si>
  <si>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</si>
  <si>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</si>
  <si>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</si>
  <si>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</si>
  <si>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</si>
  <si>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</si>
  <si>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</si>
  <si>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</si>
  <si>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</si>
  <si>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</si>
  <si>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</si>
  <si>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</si>
  <si>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</si>
  <si>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</si>
  <si>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</si>
  <si>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</si>
  <si>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</si>
  <si>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</si>
  <si>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</si>
  <si>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</si>
  <si>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</si>
  <si>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</si>
  <si>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</si>
  <si>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</si>
  <si>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</si>
  <si>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</si>
  <si>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</si>
  <si>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</si>
  <si>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</si>
  <si>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</si>
  <si>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</si>
  <si>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</si>
  <si>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</si>
  <si>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</si>
  <si>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</si>
  <si>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</si>
  <si>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</si>
  <si>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</si>
  <si>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</si>
  <si>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</si>
  <si>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</si>
  <si>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</si>
  <si>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</si>
  <si>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</si>
  <si>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</si>
  <si>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</si>
  <si>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</si>
  <si>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</si>
  <si>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</si>
  <si>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</si>
  <si>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</si>
  <si>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</si>
  <si>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</si>
  <si>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</si>
  <si>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</si>
  <si>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</si>
  <si>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</si>
  <si>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</si>
  <si>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</si>
  <si>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</si>
  <si>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</si>
  <si>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</si>
  <si>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</si>
  <si>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</si>
  <si>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</si>
  <si>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</si>
  <si>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</si>
  <si>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</si>
  <si>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</si>
  <si>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</si>
  <si>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</si>
  <si>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</si>
  <si>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</si>
  <si>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</si>
  <si>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</si>
  <si>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</si>
  <si>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</si>
  <si>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</si>
  <si>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</si>
  <si>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</si>
  <si>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</si>
  <si>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</si>
  <si>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</si>
  <si>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</si>
  <si>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</si>
  <si>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</si>
  <si>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</si>
  <si>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</si>
  <si>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</si>
  <si>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</si>
  <si>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</si>
  <si>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</si>
  <si>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</si>
  <si>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</si>
  <si>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</si>
  <si>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</si>
  <si>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</si>
  <si>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</si>
  <si>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</si>
  <si>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</si>
  <si>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</si>
  <si>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</si>
  <si>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</si>
  <si>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</si>
  <si>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</si>
  <si>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</si>
  <si>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</si>
  <si>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</si>
  <si>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</si>
  <si>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</si>
  <si>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</si>
  <si>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</si>
  <si>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</si>
  <si>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</si>
  <si>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</si>
  <si>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</si>
  <si>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</si>
  <si>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</si>
  <si>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</si>
  <si>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</si>
  <si>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</si>
  <si>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</si>
  <si>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</si>
  <si>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</si>
  <si>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</si>
  <si>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</si>
  <si>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</si>
  <si>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</si>
  <si>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</si>
  <si>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</si>
  <si>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</si>
  <si>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</si>
  <si>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</si>
  <si>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</si>
  <si>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</si>
  <si>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</si>
  <si>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</si>
  <si>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</si>
  <si>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</si>
  <si>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</si>
  <si>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</si>
  <si>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</si>
  <si>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</si>
  <si>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</si>
  <si>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</si>
  <si>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</si>
  <si>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</si>
  <si>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</si>
  <si>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</si>
  <si>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</si>
  <si>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</si>
  <si>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</si>
  <si>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</si>
  <si>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</si>
  <si>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</si>
  <si>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</si>
  <si>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</si>
  <si>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</si>
  <si>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</si>
  <si>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</si>
  <si>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</si>
  <si>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</si>
  <si>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</si>
  <si>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</si>
  <si>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</si>
  <si>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</si>
  <si>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</si>
  <si>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</si>
  <si>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</si>
  <si>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</si>
  <si>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</si>
  <si>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</si>
  <si>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</si>
  <si>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</si>
  <si>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</si>
  <si>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</si>
  <si>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</si>
  <si>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</si>
  <si>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</si>
  <si>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</si>
  <si>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</si>
  <si>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</si>
  <si>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</si>
  <si>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</si>
  <si>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</si>
  <si>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</si>
  <si>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</si>
  <si>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</si>
  <si>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</si>
  <si>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</si>
  <si>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</si>
  <si>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</si>
  <si>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</si>
  <si>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</si>
  <si>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</si>
  <si>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</si>
  <si>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</si>
  <si>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</si>
  <si>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</si>
  <si>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</si>
  <si>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</si>
  <si>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</si>
  <si>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</si>
  <si>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</si>
  <si>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</si>
  <si>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</si>
  <si>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</si>
  <si>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</si>
  <si>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</si>
  <si>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</si>
  <si>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</si>
  <si>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</si>
  <si>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</si>
  <si>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</si>
  <si>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</si>
  <si>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</si>
  <si>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</si>
  <si>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</si>
  <si>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</si>
  <si>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</si>
  <si>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</si>
  <si>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</si>
  <si>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</si>
  <si>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</si>
  <si>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</si>
  <si>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</si>
  <si>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</si>
  <si>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</si>
  <si>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</si>
  <si>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</si>
  <si>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</si>
  <si>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</si>
  <si>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</si>
  <si>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</si>
  <si>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</si>
  <si>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</si>
  <si>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</si>
  <si>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</si>
  <si>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</si>
  <si>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</si>
  <si>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</si>
  <si>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</si>
  <si>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</si>
  <si>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</si>
  <si>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</si>
  <si>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</si>
  <si>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</si>
  <si>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</si>
  <si>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</si>
  <si>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</si>
  <si>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</si>
  <si>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</si>
  <si>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</si>
  <si>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</si>
  <si>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</si>
  <si>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</si>
  <si>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</si>
  <si>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</si>
  <si>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</si>
  <si>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</si>
  <si>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</si>
  <si>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</si>
  <si>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</si>
  <si>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</si>
  <si>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</si>
  <si>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</si>
  <si>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</si>
  <si>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</si>
  <si>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</si>
  <si>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</si>
  <si>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</si>
  <si>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</si>
  <si>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</si>
  <si>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</si>
  <si>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</si>
  <si>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</si>
  <si>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</si>
  <si>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</si>
  <si>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</si>
  <si>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</si>
  <si>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</si>
  <si>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</si>
  <si>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</si>
  <si>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</si>
  <si>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</si>
  <si>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</si>
  <si>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</si>
  <si>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</si>
  <si>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</si>
  <si>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</si>
  <si>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</si>
  <si>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</si>
  <si>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</si>
  <si>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</si>
  <si>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</si>
  <si>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</si>
  <si>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</si>
  <si>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</si>
  <si>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</si>
  <si>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</si>
  <si>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</si>
  <si>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</si>
  <si>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</si>
  <si>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</si>
  <si>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</si>
  <si>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</si>
  <si>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</si>
  <si>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</si>
  <si>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</si>
  <si>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</si>
  <si>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</si>
  <si>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</si>
  <si>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</si>
  <si>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</si>
  <si>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</si>
  <si>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</si>
  <si>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</si>
  <si>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</si>
  <si>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</si>
  <si>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</si>
  <si>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</si>
  <si>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</si>
  <si>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</si>
  <si>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</si>
  <si>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</si>
  <si>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</si>
  <si>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</si>
  <si>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</si>
  <si>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</si>
  <si>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</si>
  <si>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</si>
  <si>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</si>
  <si>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</si>
  <si>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</si>
  <si>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</si>
  <si>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</si>
  <si>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</si>
  <si>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</si>
  <si>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</si>
  <si>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</si>
  <si>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</si>
  <si>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</si>
  <si>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</si>
  <si>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</si>
  <si>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</si>
  <si>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</si>
  <si>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</si>
  <si>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</si>
  <si>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</si>
  <si>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</si>
  <si>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</si>
  <si>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</si>
  <si>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</si>
  <si>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</si>
  <si>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</si>
  <si>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</si>
  <si>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</si>
  <si>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</si>
  <si>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</si>
  <si>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</si>
  <si>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</si>
  <si>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</si>
  <si>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</si>
  <si>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</si>
  <si>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</si>
  <si>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</si>
  <si>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</si>
  <si>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</si>
  <si>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</si>
  <si>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</si>
  <si>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</si>
  <si>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</si>
  <si>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</si>
  <si>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</si>
  <si>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</si>
  <si>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</si>
  <si>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</si>
  <si>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</si>
  <si>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</si>
  <si>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</si>
  <si>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</si>
  <si>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</si>
  <si>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</si>
  <si>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</si>
  <si>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</si>
  <si>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</si>
  <si>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</si>
  <si>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</si>
  <si>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</si>
  <si>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</si>
  <si>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</si>
  <si>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</si>
  <si>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</si>
  <si>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</si>
  <si>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</si>
  <si>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</si>
  <si>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</si>
  <si>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</si>
  <si>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</si>
  <si>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</si>
  <si>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</si>
  <si>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</si>
  <si>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</si>
  <si>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</si>
  <si>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</si>
  <si>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</si>
  <si>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</si>
  <si>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</si>
  <si>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</si>
  <si>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</si>
  <si>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</si>
  <si>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</si>
  <si>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</si>
  <si>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</si>
  <si>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</si>
  <si>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</si>
  <si>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</si>
  <si>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</si>
  <si>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</si>
  <si>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</si>
  <si>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</si>
  <si>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</si>
  <si>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</si>
  <si>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</si>
  <si>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</si>
  <si>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</si>
  <si>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</si>
  <si>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</si>
  <si>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</si>
  <si>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</si>
  <si>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</si>
  <si>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</si>
  <si>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</si>
  <si>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</si>
  <si>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</si>
  <si>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</si>
  <si>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</si>
  <si>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</si>
  <si>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</si>
  <si>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</si>
  <si>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</si>
  <si>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</si>
  <si>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</si>
  <si>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</si>
  <si>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</si>
  <si>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</si>
  <si>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</si>
  <si>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</si>
  <si>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</si>
  <si>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</si>
  <si>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</si>
  <si>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</si>
  <si>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</si>
  <si>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</si>
  <si>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</si>
  <si>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</si>
  <si>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</si>
  <si>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</si>
  <si>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</si>
  <si>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</si>
  <si>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</si>
  <si>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</si>
  <si>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</si>
  <si>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</si>
  <si>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</si>
  <si>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</si>
  <si>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</si>
  <si>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</si>
  <si>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</si>
  <si>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</si>
  <si>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</si>
  <si>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</si>
  <si>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</si>
  <si>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</si>
  <si>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</si>
  <si>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</si>
  <si>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</si>
  <si>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</si>
  <si>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</si>
  <si>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</si>
  <si>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</si>
  <si>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</si>
  <si>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</si>
  <si>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</si>
  <si>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</si>
  <si>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</si>
  <si>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</si>
  <si>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</si>
  <si>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</si>
  <si>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</si>
  <si>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</si>
  <si>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</si>
  <si>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</si>
  <si>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</si>
  <si>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</si>
  <si>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</si>
  <si>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</si>
  <si>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</si>
  <si>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</si>
  <si>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</si>
  <si>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</si>
  <si>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</si>
  <si>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</si>
  <si>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</si>
  <si>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</si>
  <si>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</si>
  <si>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</si>
  <si>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</si>
  <si>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</si>
  <si>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</si>
  <si>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</si>
  <si>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</si>
  <si>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</si>
  <si>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</si>
  <si>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</si>
  <si>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</si>
  <si>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</si>
  <si>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</si>
  <si>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</si>
  <si>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</si>
  <si>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</si>
  <si>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</si>
  <si>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</si>
  <si>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</si>
  <si>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</si>
  <si>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</si>
  <si>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</si>
  <si>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</si>
  <si>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</si>
  <si>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</si>
  <si>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</si>
  <si>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</si>
  <si>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</si>
  <si>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</si>
  <si>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</si>
  <si>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</si>
  <si>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</si>
  <si>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</si>
  <si>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</si>
  <si>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</si>
  <si>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</si>
  <si>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</si>
  <si>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</si>
  <si>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</si>
  <si>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</si>
  <si>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</si>
  <si>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</si>
  <si>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</si>
  <si>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</si>
  <si>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</si>
  <si>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</si>
  <si>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</si>
  <si>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</si>
  <si>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</si>
  <si>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</si>
  <si>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</si>
  <si>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</si>
  <si>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</si>
  <si>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</si>
  <si>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</si>
  <si>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</si>
  <si>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</si>
  <si>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</si>
  <si>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</si>
  <si>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</si>
  <si>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</si>
  <si>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</si>
  <si>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</si>
  <si>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</si>
  <si>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</si>
  <si>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</si>
  <si>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</si>
  <si>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</si>
  <si>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</si>
  <si>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</si>
  <si>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</si>
  <si>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</si>
  <si>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</si>
  <si>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</si>
  <si>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</si>
  <si>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</si>
  <si>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</si>
  <si>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</si>
  <si>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</si>
  <si>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</si>
  <si>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</si>
  <si>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</si>
  <si>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</si>
  <si>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</si>
  <si>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</si>
  <si>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</si>
  <si>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</si>
  <si>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</si>
  <si>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</si>
  <si>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</si>
  <si>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</si>
  <si>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</si>
  <si>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</si>
  <si>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</si>
  <si>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</si>
  <si>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</si>
  <si>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</si>
  <si>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</si>
  <si>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</si>
  <si>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</si>
  <si>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</si>
  <si>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</si>
  <si>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</si>
  <si>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</si>
  <si>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</si>
  <si>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</si>
  <si>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</si>
  <si>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</si>
  <si>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</si>
  <si>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</si>
  <si>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</si>
  <si>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</si>
  <si>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</si>
  <si>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</si>
  <si>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</si>
  <si>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</si>
  <si>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</si>
  <si>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</si>
  <si>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</si>
  <si>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</si>
  <si>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</si>
  <si>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</si>
  <si>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</si>
  <si>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</si>
  <si>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</si>
  <si>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</si>
  <si>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</si>
  <si>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</si>
  <si>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</si>
  <si>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</si>
  <si>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</si>
  <si>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</si>
  <si>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</si>
  <si>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</si>
  <si>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</si>
  <si>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</si>
  <si>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</si>
  <si>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</si>
  <si>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</si>
  <si>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</si>
  <si>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</si>
  <si>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</si>
  <si>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</si>
  <si>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</si>
  <si>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</si>
  <si>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</si>
  <si>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</si>
  <si>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</si>
  <si>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</si>
  <si>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</si>
  <si>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</si>
  <si>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</si>
  <si>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</si>
  <si>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</si>
  <si>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</si>
  <si>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</si>
  <si>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</si>
  <si>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</si>
  <si>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</si>
  <si>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</si>
  <si>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</si>
  <si>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</si>
  <si>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</si>
  <si>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</si>
  <si>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</si>
  <si>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</si>
  <si>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</si>
  <si>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</si>
  <si>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</si>
  <si>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</si>
  <si>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</si>
  <si>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</si>
  <si>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</si>
  <si>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</si>
  <si>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</si>
  <si>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</si>
  <si>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</si>
  <si>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</si>
  <si>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</si>
  <si>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</si>
  <si>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</si>
  <si>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</si>
  <si>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</si>
  <si>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</si>
  <si>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</si>
  <si>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</si>
  <si>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</si>
  <si>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</si>
  <si>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</si>
  <si>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</si>
  <si>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</si>
  <si>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</si>
  <si>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</si>
  <si>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</si>
  <si>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</si>
  <si>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</si>
  <si>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</si>
  <si>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</si>
  <si>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</si>
  <si>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</si>
  <si>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</si>
  <si>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</si>
  <si>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</si>
  <si>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</si>
  <si>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</si>
  <si>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</si>
  <si>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</si>
  <si>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</si>
  <si>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</si>
  <si>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</si>
  <si>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</si>
  <si>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</si>
  <si>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</si>
  <si>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</si>
  <si>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</si>
  <si>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</si>
  <si>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</si>
  <si>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</si>
  <si>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</si>
  <si>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</si>
  <si>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</si>
  <si>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</si>
  <si>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</si>
  <si>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</si>
  <si>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</si>
  <si>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</si>
  <si>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</si>
  <si>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</si>
  <si>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</si>
  <si>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</si>
  <si>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</si>
  <si>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</si>
  <si>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</si>
  <si>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</si>
  <si>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</si>
  <si>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</si>
  <si>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</si>
  <si>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</si>
  <si>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</si>
  <si>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</si>
  <si>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</si>
  <si>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</si>
  <si>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</si>
  <si>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</si>
  <si>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</si>
  <si>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</si>
  <si>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</si>
  <si>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</si>
  <si>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</si>
  <si>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</si>
  <si>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</si>
  <si>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</si>
  <si>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</si>
  <si>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</si>
  <si>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</si>
  <si>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</si>
  <si>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</si>
  <si>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</si>
  <si>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</si>
  <si>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</si>
  <si>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</si>
  <si>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</si>
  <si>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</si>
  <si>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</si>
  <si>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</si>
  <si>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</si>
  <si>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</si>
  <si>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</si>
  <si>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</si>
  <si>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</si>
  <si>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</si>
  <si>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</si>
  <si>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</si>
  <si>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</si>
  <si>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</si>
  <si>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</si>
  <si>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</si>
  <si>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</si>
  <si>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</si>
  <si>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</si>
  <si>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</si>
  <si>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</si>
  <si>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</si>
  <si>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</si>
  <si>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</si>
  <si>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</si>
  <si>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</si>
  <si>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</si>
  <si>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</si>
  <si>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</si>
  <si>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</si>
  <si>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</si>
  <si>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</si>
  <si>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</si>
  <si>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</si>
  <si>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</si>
  <si>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</si>
  <si>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</si>
  <si>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</si>
  <si>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</si>
  <si>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</si>
  <si>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</si>
  <si>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</si>
  <si>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</si>
  <si>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</si>
  <si>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</si>
  <si>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</si>
  <si>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</si>
  <si>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</si>
  <si>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</si>
  <si>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</si>
  <si>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</si>
  <si>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</si>
  <si>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</si>
  <si>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</si>
  <si>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</si>
  <si>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</si>
  <si>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</si>
  <si>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</si>
  <si>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</si>
  <si>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</si>
  <si>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</si>
  <si>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</si>
  <si>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</si>
  <si>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</si>
  <si>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</si>
  <si>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</si>
  <si>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</si>
  <si>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</si>
  <si>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</si>
  <si>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</si>
  <si>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</si>
  <si>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</si>
  <si>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</si>
  <si>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</si>
  <si>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</si>
  <si>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</si>
  <si>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</si>
  <si>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</si>
  <si>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</si>
  <si>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</si>
  <si>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</si>
  <si>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</si>
  <si>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</si>
  <si>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</si>
  <si>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</si>
  <si>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</si>
  <si>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</si>
  <si>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</si>
  <si>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</si>
  <si>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</si>
  <si>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</si>
  <si>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</si>
  <si>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</si>
  <si>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</si>
  <si>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</si>
  <si>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</si>
  <si>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</si>
  <si>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</si>
  <si>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</si>
  <si>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</si>
  <si>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</si>
  <si>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</si>
  <si>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</si>
  <si>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</si>
  <si>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</si>
  <si>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</si>
  <si>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</si>
  <si>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</si>
  <si>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</si>
  <si>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</si>
  <si>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</si>
  <si>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</si>
  <si>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</si>
  <si>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</si>
  <si>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</si>
  <si>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</si>
  <si>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</si>
  <si>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</si>
  <si>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</si>
  <si>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</si>
  <si>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</si>
  <si>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</si>
  <si>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</si>
  <si>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</si>
  <si>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</si>
  <si>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</si>
  <si>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</si>
  <si>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</si>
  <si>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</si>
  <si>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</si>
  <si>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</si>
  <si>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</si>
  <si>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</si>
  <si>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</si>
  <si>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</si>
  <si>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</si>
  <si>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</si>
  <si>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</si>
  <si>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</si>
  <si>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</si>
  <si>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</si>
  <si>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</si>
  <si>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</si>
  <si>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</si>
  <si>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</si>
  <si>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</si>
  <si>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</si>
  <si>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</si>
  <si>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</si>
  <si>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</si>
  <si>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</si>
  <si>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</si>
  <si>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</si>
  <si>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</si>
  <si>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</si>
  <si>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</si>
  <si>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</si>
  <si>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</si>
  <si>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</si>
  <si>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</si>
  <si>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</si>
  <si>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</si>
  <si>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</si>
  <si>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</si>
  <si>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</si>
  <si>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</si>
  <si>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</si>
  <si>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</si>
  <si>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</si>
  <si>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</si>
  <si>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</si>
  <si>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</si>
  <si>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</si>
  <si>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</si>
  <si>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</si>
  <si>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</si>
  <si>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</si>
  <si>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</si>
  <si>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</si>
  <si>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</si>
  <si>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</si>
  <si>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</si>
  <si>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</si>
  <si>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</si>
  <si>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</si>
  <si>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</si>
  <si>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</si>
  <si>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</si>
  <si>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</si>
  <si>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</si>
  <si>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</si>
  <si>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</si>
  <si>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</si>
  <si>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</si>
  <si>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</si>
  <si>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</si>
  <si>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</si>
  <si>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</si>
  <si>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</si>
  <si>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</si>
  <si>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</si>
  <si>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</si>
  <si>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</si>
  <si>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</si>
  <si>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</si>
  <si>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</si>
  <si>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</si>
  <si>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</si>
  <si>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</si>
  <si>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</si>
  <si>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</si>
  <si>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</si>
  <si>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</si>
  <si>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</si>
  <si>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</si>
  <si>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</si>
  <si>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</si>
  <si>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</si>
  <si>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</si>
  <si>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</si>
  <si>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</si>
  <si>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</si>
  <si>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</si>
  <si>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</si>
  <si>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</si>
  <si>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</si>
  <si>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</si>
  <si>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</si>
  <si>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</si>
  <si>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</si>
  <si>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</si>
  <si>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</si>
  <si>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</si>
  <si>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</si>
  <si>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</si>
  <si>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</si>
  <si>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</si>
  <si>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</si>
  <si>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</si>
  <si>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</si>
  <si>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</si>
  <si>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</si>
  <si>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</si>
  <si>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</si>
  <si>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</si>
  <si>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</si>
  <si>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</si>
  <si>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</si>
  <si>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</si>
  <si>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</si>
  <si>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</si>
  <si>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</si>
  <si>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</si>
  <si>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</si>
  <si>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</si>
  <si>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</si>
  <si>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</si>
  <si>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</si>
  <si>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</si>
  <si>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</si>
  <si>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</si>
  <si>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</si>
  <si>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</si>
  <si>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</si>
  <si>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</si>
  <si>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</si>
  <si>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</si>
  <si>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</si>
  <si>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</si>
  <si>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</si>
  <si>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</si>
  <si>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</si>
  <si>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</si>
  <si>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</si>
  <si>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</si>
  <si>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</si>
  <si>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</si>
  <si>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</si>
  <si>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</si>
  <si>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</si>
  <si>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</si>
  <si>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</si>
  <si>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</si>
  <si>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</si>
  <si>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</si>
  <si>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</si>
  <si>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</si>
  <si>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</si>
  <si>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</si>
  <si>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</si>
  <si>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</si>
  <si>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</si>
  <si>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</si>
  <si>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</si>
  <si>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</si>
  <si>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</si>
  <si>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</si>
  <si>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</si>
  <si>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</si>
  <si>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</si>
  <si>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</si>
  <si>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</si>
  <si>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</si>
  <si>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</si>
  <si>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</si>
  <si>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</si>
  <si>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</si>
  <si>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</si>
  <si>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</si>
  <si>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</si>
  <si>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</si>
  <si>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</si>
  <si>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</si>
  <si>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</si>
  <si>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</si>
  <si>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</si>
  <si>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</si>
  <si>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</si>
  <si>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</si>
  <si>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</si>
  <si>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</si>
  <si>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</si>
  <si>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</si>
  <si>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</si>
  <si>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</si>
  <si>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</si>
  <si>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</si>
  <si>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</si>
  <si>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</si>
  <si>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</si>
  <si>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</si>
  <si>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</si>
  <si>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</si>
  <si>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</si>
  <si>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</si>
  <si>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</si>
  <si>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</si>
  <si>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</si>
  <si>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</si>
  <si>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</si>
  <si>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</si>
  <si>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</si>
  <si>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</si>
  <si>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</si>
  <si>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</si>
  <si>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</si>
  <si>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</si>
  <si>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</si>
  <si>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</si>
  <si>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</si>
  <si>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</si>
  <si>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</si>
  <si>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</si>
  <si>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</si>
  <si>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</si>
  <si>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</si>
  <si>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</si>
  <si>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</si>
  <si>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</si>
  <si>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</si>
  <si>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</si>
  <si>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</si>
  <si>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</si>
  <si>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</si>
  <si>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</si>
  <si>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</si>
  <si>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</si>
  <si>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</si>
  <si>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</si>
  <si>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</si>
  <si>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</si>
  <si>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</si>
  <si>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</si>
  <si>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</si>
  <si>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</si>
  <si>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</si>
  <si>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</si>
  <si>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</si>
  <si>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</si>
  <si>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</si>
  <si>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</si>
  <si>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</si>
  <si>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</si>
  <si>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</si>
  <si>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</si>
  <si>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</si>
  <si>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</si>
  <si>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</si>
  <si>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</si>
  <si>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</si>
  <si>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</si>
  <si>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</si>
  <si>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</si>
  <si>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</si>
  <si>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</si>
  <si>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</si>
  <si>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</si>
  <si>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</si>
  <si>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</si>
  <si>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</si>
  <si>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</si>
  <si>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</si>
  <si>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</si>
  <si>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</si>
  <si>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</si>
  <si>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</si>
  <si>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</si>
  <si>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</si>
  <si>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</si>
  <si>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</si>
  <si>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</si>
  <si>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</si>
  <si>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</si>
  <si>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</si>
  <si>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</si>
  <si>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</si>
  <si>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</si>
  <si>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</si>
  <si>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</si>
  <si>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</si>
  <si>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</si>
  <si>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</si>
  <si>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</si>
  <si>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</si>
  <si>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</si>
  <si>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</si>
  <si>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</si>
  <si>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</si>
  <si>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</si>
  <si>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</si>
  <si>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</si>
  <si>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</si>
  <si>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</si>
  <si>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</si>
  <si>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</si>
  <si>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</si>
  <si>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</si>
  <si>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</si>
  <si>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</si>
  <si>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</si>
  <si>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</si>
  <si>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</si>
  <si>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</si>
  <si>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</si>
  <si>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</si>
  <si>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</si>
  <si>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</si>
  <si>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</si>
  <si>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</si>
  <si>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</si>
  <si>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</si>
  <si>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</si>
  <si>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</si>
  <si>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</si>
  <si>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</si>
  <si>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</si>
  <si>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</si>
  <si>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</si>
  <si>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</si>
  <si>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</si>
  <si>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</si>
  <si>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</si>
  <si>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</si>
  <si>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</si>
  <si>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</si>
  <si>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</si>
  <si>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</si>
  <si>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</si>
  <si>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</si>
  <si>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</si>
  <si>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</si>
  <si>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</si>
  <si>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</si>
  <si>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</si>
  <si>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</si>
  <si>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</si>
  <si>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</si>
  <si>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</si>
  <si>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</si>
  <si>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</si>
  <si>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</si>
  <si>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</si>
  <si>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</si>
  <si>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</si>
  <si>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</si>
  <si>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</si>
  <si>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</si>
  <si>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</si>
  <si>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</si>
  <si>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</si>
  <si>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</si>
  <si>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</si>
  <si>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</si>
  <si>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</si>
  <si>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</si>
  <si>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</si>
  <si>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</si>
  <si>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</si>
  <si>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</si>
  <si>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</si>
  <si>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</si>
  <si>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</si>
  <si>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</si>
  <si>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</si>
  <si>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</si>
  <si>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</si>
  <si>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</si>
  <si>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</si>
  <si>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</si>
  <si>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</si>
  <si>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</si>
  <si>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</si>
  <si>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</si>
  <si>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</si>
  <si>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</si>
  <si>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</si>
  <si>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</si>
  <si>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</si>
  <si>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</si>
  <si>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</si>
  <si>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</si>
  <si>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</si>
  <si>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</si>
  <si>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</si>
  <si>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</si>
  <si>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</si>
  <si>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</si>
  <si>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</si>
  <si>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</si>
  <si>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</si>
  <si>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</si>
  <si>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</si>
  <si>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</si>
  <si>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</si>
  <si>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</si>
  <si>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</si>
  <si>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</si>
  <si>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</si>
  <si>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</si>
  <si>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</si>
  <si>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</si>
  <si>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</si>
  <si>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</si>
  <si>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</si>
  <si>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</si>
  <si>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</si>
  <si>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</si>
  <si>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</si>
  <si>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</si>
  <si>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</si>
  <si>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</si>
  <si>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</si>
  <si>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</si>
  <si>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</si>
  <si>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</si>
  <si>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</si>
  <si>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</si>
  <si>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</si>
  <si>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</si>
  <si>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</si>
  <si>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</si>
  <si>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</si>
  <si>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</si>
  <si>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</si>
  <si>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</si>
  <si>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</si>
  <si>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</si>
  <si>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</si>
  <si>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</si>
  <si>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</si>
  <si>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</si>
  <si>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</si>
  <si>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</si>
  <si>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</si>
  <si>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</si>
  <si>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</si>
  <si>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</si>
  <si>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</si>
  <si>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</si>
  <si>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</si>
  <si>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</si>
  <si>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</si>
  <si>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</si>
  <si>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</si>
  <si>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</si>
  <si>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</si>
  <si>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</si>
  <si>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</si>
  <si>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</si>
  <si>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</si>
  <si>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</si>
  <si>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</si>
  <si>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</si>
  <si>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</si>
  <si>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</si>
  <si>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</si>
  <si>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</si>
  <si>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</si>
  <si>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</si>
  <si>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</si>
  <si>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</si>
  <si>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</si>
  <si>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</si>
  <si>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</si>
  <si>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</si>
  <si>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</si>
  <si>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</si>
  <si>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</si>
  <si>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</si>
  <si>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</si>
  <si>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</si>
  <si>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</si>
  <si>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</si>
  <si>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</si>
  <si>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</si>
  <si>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</si>
  <si>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</si>
  <si>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</si>
  <si>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</si>
  <si>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</si>
  <si>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</si>
  <si>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</si>
  <si>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</si>
  <si>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</si>
  <si>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</si>
  <si>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</si>
  <si>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</si>
  <si>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</si>
  <si>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</si>
  <si>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</si>
  <si>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</si>
  <si>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</si>
  <si>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</si>
  <si>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</si>
  <si>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</si>
  <si>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</si>
  <si>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</si>
  <si>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</si>
  <si>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</si>
  <si>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</si>
  <si>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</si>
  <si>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</si>
  <si>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</si>
  <si>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</si>
  <si>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</si>
  <si>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</si>
  <si>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</si>
  <si>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</si>
  <si>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</si>
  <si>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</si>
  <si>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</si>
  <si>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</si>
  <si>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</si>
  <si>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</si>
  <si>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</si>
  <si>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</si>
  <si>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</si>
  <si>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</si>
  <si>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</si>
  <si>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</si>
  <si>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</si>
  <si>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</si>
  <si>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</si>
  <si>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</si>
  <si>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</si>
  <si>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</si>
  <si>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</si>
  <si>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</si>
  <si>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</si>
  <si>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</si>
  <si>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</si>
  <si>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</si>
  <si>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</si>
  <si>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</si>
  <si>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</si>
  <si>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</si>
  <si>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</si>
  <si>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</si>
  <si>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</si>
  <si>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</si>
  <si>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</si>
  <si>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</si>
  <si>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</si>
  <si>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</si>
  <si>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</si>
  <si>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</si>
  <si>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</si>
  <si>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</si>
  <si>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</si>
  <si>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</si>
  <si>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</si>
  <si>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</si>
  <si>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</si>
  <si>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</si>
  <si>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</si>
  <si>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</si>
  <si>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</si>
  <si>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</si>
  <si>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</si>
  <si>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</si>
  <si>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</si>
  <si>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</si>
  <si>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</si>
  <si>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</si>
  <si>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</si>
  <si>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</si>
  <si>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</si>
  <si>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</si>
  <si>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</si>
  <si>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</si>
  <si>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</si>
  <si>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</si>
  <si>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</si>
  <si>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</si>
  <si>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</si>
  <si>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</si>
  <si>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</si>
  <si>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</si>
  <si>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</si>
  <si>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</si>
  <si>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</si>
  <si>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</si>
  <si>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</si>
  <si>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</si>
  <si>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</si>
  <si>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</si>
  <si>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</si>
  <si>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</si>
  <si>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</si>
  <si>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</si>
  <si>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</si>
  <si>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</si>
  <si>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</si>
  <si>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</si>
  <si>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</si>
  <si>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</si>
  <si>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</si>
  <si>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</si>
  <si>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</si>
  <si>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</si>
  <si>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</si>
  <si>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</si>
  <si>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</si>
  <si>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</si>
  <si>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</si>
  <si>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</si>
  <si>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</si>
  <si>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</si>
  <si>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</si>
  <si>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</si>
  <si>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</si>
  <si>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</si>
  <si>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</si>
  <si>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</si>
  <si>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</si>
  <si>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</si>
  <si>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</si>
  <si>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</si>
  <si>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</si>
  <si>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</si>
  <si>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</si>
  <si>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</si>
  <si>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</si>
  <si>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</si>
  <si>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</si>
  <si>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</si>
  <si>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</si>
  <si>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</si>
  <si>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</si>
  <si>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</si>
  <si>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</si>
  <si>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</si>
  <si>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</si>
  <si>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</si>
  <si>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</si>
  <si>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</si>
  <si>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</si>
  <si>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</si>
  <si>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</si>
  <si>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</si>
  <si>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</si>
  <si>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</si>
  <si>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</si>
  <si>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</si>
  <si>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</si>
  <si>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</si>
  <si>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</si>
  <si>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</si>
  <si>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</si>
  <si>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</si>
  <si>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</si>
  <si>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</si>
  <si>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</si>
  <si>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</si>
  <si>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</si>
  <si>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</si>
  <si>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</si>
  <si>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</si>
  <si>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</si>
  <si>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</si>
  <si>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</si>
  <si>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</si>
  <si>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</si>
  <si>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</si>
  <si>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</si>
  <si>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</si>
  <si>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</si>
  <si>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</si>
  <si>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</si>
  <si>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</si>
  <si>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</si>
  <si>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</si>
  <si>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</si>
  <si>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</si>
  <si>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</si>
  <si>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</si>
  <si>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</si>
  <si>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</si>
  <si>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</si>
  <si>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</si>
  <si>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</si>
  <si>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</si>
  <si>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</si>
  <si>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</si>
  <si>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</si>
  <si>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</si>
  <si>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</si>
  <si>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</si>
  <si>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</si>
  <si>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</si>
  <si>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</si>
  <si>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</si>
  <si>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</si>
  <si>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</si>
  <si>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</si>
  <si>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</si>
  <si>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</si>
  <si>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</si>
  <si>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</si>
  <si>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</si>
  <si>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</si>
  <si>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</si>
  <si>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</si>
  <si>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</si>
  <si>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</si>
  <si>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</si>
  <si>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</si>
  <si>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</si>
  <si>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</si>
  <si>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</si>
  <si>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</si>
  <si>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</si>
  <si>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</si>
  <si>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</si>
  <si>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</si>
  <si>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</si>
  <si>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</si>
  <si>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</si>
  <si>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</si>
  <si>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</si>
  <si>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</si>
  <si>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</si>
  <si>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</si>
  <si>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</si>
  <si>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</si>
  <si>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</si>
  <si>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</si>
  <si>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</si>
  <si>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</si>
  <si>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</si>
  <si>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</si>
  <si>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</si>
  <si>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</si>
  <si>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</si>
  <si>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</si>
  <si>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</si>
  <si>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</si>
  <si>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</si>
  <si>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</si>
  <si>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</si>
  <si>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</si>
  <si>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</si>
  <si>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</si>
  <si>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</si>
  <si>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</si>
  <si>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</si>
  <si>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</si>
  <si>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</si>
  <si>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</si>
  <si>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</si>
  <si>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</si>
  <si>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</si>
  <si>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</si>
  <si>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</si>
  <si>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</si>
  <si>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</si>
  <si>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</si>
  <si>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</si>
  <si>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</si>
  <si>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</si>
  <si>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</si>
  <si>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</si>
  <si>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</si>
  <si>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</si>
  <si>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</si>
  <si>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</si>
  <si>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</si>
  <si>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</si>
  <si>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</si>
  <si>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</si>
  <si>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</si>
  <si>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</si>
  <si>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</si>
  <si>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</si>
  <si>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</si>
  <si>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</si>
  <si>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</si>
  <si>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</si>
  <si>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</si>
  <si>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</si>
  <si>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</si>
  <si>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</si>
  <si>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</si>
  <si>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</si>
  <si>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</si>
  <si>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</si>
  <si>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</si>
  <si>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</si>
  <si>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</si>
  <si>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</si>
  <si>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</si>
  <si>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</si>
  <si>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</si>
  <si>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</si>
  <si>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</si>
  <si>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</si>
  <si>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</si>
  <si>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</si>
  <si>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</si>
  <si>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</si>
  <si>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</si>
  <si>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</si>
  <si>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</si>
  <si>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</si>
  <si>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</si>
  <si>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</si>
  <si>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</si>
  <si>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</si>
  <si>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</si>
  <si>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</si>
  <si>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</si>
  <si>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</si>
  <si>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</si>
  <si>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</si>
  <si>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</si>
  <si>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</si>
  <si>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</si>
  <si>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</si>
  <si>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</si>
  <si>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</si>
  <si>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</si>
  <si>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</si>
  <si>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</si>
  <si>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</si>
  <si>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</si>
  <si>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</si>
  <si>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</si>
  <si>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</si>
  <si>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</si>
  <si>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</si>
  <si>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</si>
  <si>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</si>
  <si>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</si>
  <si>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</si>
  <si>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</si>
  <si>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</si>
  <si>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</si>
  <si>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</si>
  <si>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</si>
  <si>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</si>
  <si>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</si>
  <si>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</si>
  <si>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</si>
  <si>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</si>
  <si>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</si>
  <si>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</si>
  <si>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</si>
  <si>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</si>
  <si>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</si>
  <si>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</si>
  <si>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</si>
  <si>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</si>
  <si>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</si>
  <si>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</si>
  <si>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</si>
  <si>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</si>
  <si>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</si>
  <si>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</si>
  <si>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</si>
  <si>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</si>
  <si>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</si>
  <si>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</si>
  <si>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</si>
  <si>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</si>
  <si>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</si>
  <si>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</si>
  <si>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</si>
  <si>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</si>
  <si>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</si>
  <si>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</si>
  <si>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</si>
  <si>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</si>
  <si>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</si>
  <si>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</si>
  <si>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</si>
  <si>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</si>
  <si>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</si>
  <si>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</si>
  <si>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</si>
  <si>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</si>
  <si>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</si>
  <si>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</si>
  <si>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</si>
  <si>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</si>
  <si>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</si>
  <si>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</si>
  <si>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</si>
  <si>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</si>
  <si>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</si>
  <si>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</si>
  <si>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</si>
  <si>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</si>
  <si>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</si>
  <si>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</si>
  <si>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</si>
  <si>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</si>
  <si>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</si>
  <si>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</si>
  <si>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</si>
  <si>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</si>
  <si>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</si>
  <si>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</si>
  <si>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</si>
  <si>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</si>
  <si>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</si>
  <si>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</si>
  <si>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</si>
  <si>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</si>
  <si>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</si>
  <si>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</si>
  <si>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</si>
  <si>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</si>
  <si>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</si>
  <si>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</si>
  <si>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</si>
  <si>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</si>
  <si>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</si>
  <si>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</si>
  <si>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</si>
  <si>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</si>
  <si>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</si>
  <si>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</si>
  <si>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</si>
  <si>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</si>
  <si>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</si>
  <si>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</si>
  <si>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</si>
  <si>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</si>
  <si>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</si>
  <si>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</si>
  <si>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</si>
  <si>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</si>
  <si>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</si>
  <si>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</si>
  <si>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</si>
  <si>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</si>
  <si>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</si>
  <si>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</si>
  <si>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</si>
  <si>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</si>
  <si>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</si>
  <si>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</si>
  <si>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</si>
  <si>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</si>
  <si>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</si>
  <si>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</si>
  <si>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</si>
  <si>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</si>
  <si>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</si>
  <si>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</si>
  <si>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</si>
  <si>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</si>
  <si>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</si>
  <si>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</si>
  <si>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</si>
  <si>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</si>
  <si>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</si>
  <si>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</si>
  <si>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</si>
  <si>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</si>
  <si>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</si>
  <si>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</si>
  <si>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</si>
  <si>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</si>
  <si>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</si>
  <si>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</si>
  <si>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</si>
  <si>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</si>
  <si>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</si>
  <si>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</si>
  <si>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</si>
  <si>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</si>
  <si>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</si>
  <si>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</si>
  <si>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</si>
  <si>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</si>
  <si>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</si>
  <si>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</si>
  <si>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</si>
  <si>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</si>
  <si>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</si>
  <si>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</si>
  <si>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</si>
  <si>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</si>
  <si>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</si>
  <si>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</si>
  <si>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</si>
  <si>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</si>
  <si>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</si>
  <si>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</si>
  <si>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</si>
  <si>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</si>
  <si>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</si>
  <si>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</si>
  <si>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</si>
  <si>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</si>
  <si>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</si>
  <si>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</si>
  <si>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</si>
  <si>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</si>
  <si>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</si>
  <si>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</si>
  <si>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</si>
  <si>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</si>
  <si>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</si>
  <si>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</si>
  <si>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</si>
  <si>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</si>
  <si>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</si>
  <si>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</si>
  <si>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</si>
  <si>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</si>
  <si>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</si>
  <si>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</si>
  <si>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</si>
  <si>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</si>
  <si>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</si>
  <si>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</si>
  <si>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</si>
  <si>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</si>
  <si>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</si>
  <si>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</si>
  <si>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</si>
  <si>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</si>
  <si>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</si>
  <si>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</si>
  <si>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</si>
  <si>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</si>
  <si>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</si>
  <si>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</si>
  <si>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</si>
  <si>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</si>
  <si>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</si>
  <si>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</si>
  <si>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</si>
  <si>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</si>
  <si>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</si>
  <si>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</si>
  <si>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</si>
  <si>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</si>
  <si>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</si>
  <si>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</si>
  <si>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</si>
  <si>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</si>
  <si>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</si>
  <si>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</si>
  <si>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</si>
  <si>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</si>
  <si>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</si>
  <si>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</si>
  <si>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</si>
  <si>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</si>
  <si>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</si>
  <si>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</si>
  <si>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</si>
  <si>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</si>
  <si>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</si>
  <si>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</si>
  <si>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</si>
  <si>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</si>
  <si>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</si>
  <si>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</si>
  <si>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</si>
  <si>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</si>
  <si>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</si>
  <si>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</si>
  <si>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</si>
  <si>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</si>
  <si>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</si>
  <si>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</si>
  <si>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</si>
  <si>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</si>
  <si>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</si>
  <si>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</si>
  <si>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</si>
  <si>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</si>
  <si>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</si>
  <si>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</si>
  <si>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</si>
  <si>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</si>
  <si>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</si>
  <si>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</si>
  <si>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</si>
  <si>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</si>
  <si>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</si>
  <si>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</si>
  <si>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</si>
  <si>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</si>
  <si>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</si>
  <si>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</si>
  <si>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</si>
  <si>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</si>
  <si>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</si>
  <si>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</si>
  <si>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</si>
  <si>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</si>
  <si>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</si>
  <si>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</si>
  <si>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</si>
  <si>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</si>
  <si>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</si>
  <si>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</si>
  <si>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</si>
  <si>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</si>
  <si>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</si>
  <si>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</si>
  <si>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</si>
  <si>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</si>
  <si>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</si>
  <si>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</si>
  <si>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</si>
  <si>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</si>
  <si>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</si>
  <si>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</si>
  <si>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</si>
  <si>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</si>
  <si>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</si>
  <si>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</si>
  <si>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</si>
  <si>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</si>
  <si>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</si>
  <si>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</si>
  <si>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</si>
  <si>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</si>
  <si>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</si>
  <si>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</si>
  <si>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</si>
  <si>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</si>
  <si>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</si>
  <si>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</si>
  <si>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</si>
  <si>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</si>
  <si>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</si>
  <si>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</si>
  <si>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</si>
  <si>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</si>
  <si>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</si>
  <si>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</si>
  <si>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</si>
  <si>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</si>
  <si>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</si>
  <si>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</si>
  <si>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</si>
  <si>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</si>
  <si>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</si>
  <si>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</si>
  <si>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</si>
  <si>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</si>
  <si>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</si>
  <si>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</si>
  <si>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</si>
  <si>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</si>
  <si>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</si>
  <si>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</si>
  <si>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</si>
  <si>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</si>
  <si>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</si>
  <si>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</si>
  <si>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</si>
  <si>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</si>
  <si>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</si>
  <si>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</si>
  <si>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</si>
  <si>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</si>
  <si>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</si>
  <si>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</si>
  <si>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</si>
  <si>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</si>
  <si>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</si>
  <si>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</si>
  <si>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</si>
  <si>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</si>
  <si>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</si>
  <si>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</si>
  <si>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</si>
  <si>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</si>
  <si>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</si>
  <si>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</si>
  <si>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</si>
  <si>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</si>
  <si>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</si>
  <si>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</si>
  <si>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</si>
  <si>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</si>
  <si>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</si>
  <si>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</si>
  <si>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</si>
  <si>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</si>
  <si>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</si>
  <si>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</si>
  <si>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</si>
  <si>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</si>
  <si>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</si>
  <si>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</si>
  <si>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</si>
  <si>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</si>
  <si>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</si>
  <si>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</si>
  <si>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</si>
  <si>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</si>
  <si>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</si>
  <si>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</si>
  <si>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</si>
  <si>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</si>
  <si>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</si>
  <si>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</si>
  <si>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</si>
  <si>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</si>
  <si>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</si>
  <si>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</si>
  <si>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</si>
  <si>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</si>
  <si>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</si>
  <si>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</si>
  <si>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</si>
  <si>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</si>
  <si>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</si>
  <si>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</si>
  <si>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</si>
  <si>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</si>
  <si>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</si>
  <si>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</si>
  <si>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</si>
  <si>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</si>
  <si>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</si>
  <si>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</si>
  <si>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</si>
  <si>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</si>
  <si>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</si>
  <si>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</si>
  <si>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</si>
  <si>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</si>
  <si>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</si>
  <si>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</si>
  <si>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</si>
  <si>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</si>
  <si>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</si>
  <si>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</si>
  <si>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</si>
  <si>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</si>
  <si>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</si>
  <si>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</si>
  <si>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</si>
  <si>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</si>
  <si>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</si>
  <si>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</si>
  <si>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</si>
  <si>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</si>
  <si>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</si>
  <si>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</si>
  <si>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</si>
  <si>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</si>
  <si>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</si>
  <si>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</si>
  <si>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</si>
  <si>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</si>
  <si>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</si>
  <si>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</si>
  <si>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</si>
  <si>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</si>
  <si>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</si>
  <si>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</si>
  <si>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</si>
  <si>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</si>
  <si>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</si>
  <si>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</si>
  <si>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</si>
  <si>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</si>
  <si>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</si>
  <si>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</si>
  <si>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</si>
  <si>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</si>
  <si>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</si>
  <si>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</si>
  <si>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</si>
  <si>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</si>
  <si>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</si>
  <si>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</si>
  <si>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</si>
  <si>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</si>
  <si>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</si>
  <si>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</si>
  <si>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</si>
  <si>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</si>
  <si>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</si>
  <si>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</si>
  <si>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</si>
  <si>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</si>
  <si>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</si>
  <si>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</si>
  <si>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</si>
  <si>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</si>
  <si>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</si>
  <si>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</si>
  <si>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</si>
  <si>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</si>
  <si>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</si>
  <si>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</si>
  <si>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</si>
  <si>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</si>
  <si>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</si>
  <si>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</si>
  <si>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</si>
  <si>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</si>
  <si>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</si>
  <si>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</si>
  <si>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</si>
  <si>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</si>
  <si>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</si>
  <si>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</si>
  <si>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</si>
  <si>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</si>
  <si>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</si>
  <si>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</si>
  <si>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</si>
  <si>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</si>
  <si>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</si>
  <si>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</si>
  <si>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</si>
  <si>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</si>
  <si>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</si>
  <si>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</si>
  <si>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</si>
  <si>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</si>
  <si>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</si>
  <si>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</si>
  <si>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</si>
  <si>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</si>
  <si>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</si>
  <si>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</si>
  <si>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</si>
  <si>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</si>
  <si>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</si>
  <si>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</si>
  <si>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</si>
  <si>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</si>
  <si>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</si>
  <si>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</si>
  <si>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</si>
  <si>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</si>
  <si>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</si>
  <si>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</si>
  <si>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</si>
  <si>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</si>
  <si>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</si>
  <si>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</si>
  <si>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</si>
  <si>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</si>
  <si>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</si>
  <si>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</si>
  <si>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</si>
  <si>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</si>
  <si>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</si>
  <si>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</si>
  <si>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</si>
  <si>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</si>
  <si>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</si>
  <si>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</si>
  <si>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</si>
  <si>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</si>
  <si>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</si>
  <si>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</si>
  <si>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</si>
  <si>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</si>
  <si>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</si>
  <si>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</si>
  <si>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</si>
  <si>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</si>
  <si>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</si>
  <si>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</si>
  <si>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</si>
  <si>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</si>
  <si>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</si>
  <si>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</si>
  <si>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</si>
  <si>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</si>
  <si>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</si>
  <si>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</si>
  <si>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</si>
  <si>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</si>
  <si>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</si>
  <si>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</si>
  <si>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</si>
  <si>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</si>
  <si>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</si>
  <si>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</si>
  <si>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</si>
  <si>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</si>
  <si>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</si>
  <si>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</si>
  <si>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</si>
  <si>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</si>
  <si>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</si>
  <si>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</si>
  <si>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</si>
  <si>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</si>
  <si>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</si>
  <si>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</si>
  <si>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</si>
  <si>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</si>
  <si>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</si>
  <si>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</si>
  <si>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</si>
  <si>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</si>
  <si>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</si>
  <si>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</si>
  <si>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</si>
  <si>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</si>
  <si>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</si>
  <si>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</si>
  <si>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</si>
  <si>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</si>
  <si>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</si>
  <si>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</si>
  <si>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</si>
  <si>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</si>
  <si>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</si>
  <si>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</si>
  <si>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</si>
  <si>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</si>
  <si>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</si>
  <si>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</si>
  <si>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</si>
  <si>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</si>
  <si>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</si>
  <si>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</si>
  <si>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</si>
  <si>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</si>
  <si>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</si>
  <si>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</si>
  <si>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</si>
  <si>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</si>
  <si>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</si>
  <si>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</si>
  <si>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</si>
  <si>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</si>
  <si>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</si>
  <si>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</si>
  <si>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</si>
  <si>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</si>
  <si>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</si>
  <si>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</si>
  <si>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</si>
  <si>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</si>
  <si>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</si>
  <si>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</si>
  <si>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</si>
  <si>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</si>
  <si>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</si>
  <si>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</si>
  <si>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</si>
  <si>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</si>
  <si>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</si>
  <si>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</si>
  <si>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</si>
  <si>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</si>
  <si>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</si>
  <si>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</si>
  <si>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</si>
  <si>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</si>
  <si>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</si>
  <si>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</si>
  <si>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</si>
  <si>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</si>
  <si>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</si>
  <si>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</si>
  <si>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</si>
  <si>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</si>
  <si>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</si>
  <si>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</si>
  <si>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</si>
  <si>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</si>
  <si>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</si>
  <si>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</si>
  <si>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</si>
  <si>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</si>
  <si>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</si>
  <si>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</si>
  <si>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</si>
  <si>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</si>
  <si>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</si>
  <si>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</si>
  <si>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</si>
  <si>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</si>
  <si>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</si>
  <si>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</si>
  <si>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</si>
  <si>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</si>
  <si>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</si>
  <si>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</si>
  <si>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</si>
  <si>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</si>
  <si>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</si>
  <si>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</si>
  <si>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</si>
  <si>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</si>
  <si>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</si>
  <si>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</si>
  <si>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</si>
  <si>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</si>
  <si>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</si>
  <si>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</si>
  <si>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</si>
  <si>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</si>
  <si>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</si>
  <si>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</si>
  <si>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</si>
  <si>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</si>
  <si>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</si>
  <si>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</si>
  <si>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</si>
  <si>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</si>
  <si>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</si>
  <si>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</si>
  <si>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</si>
  <si>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</si>
  <si>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</si>
  <si>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</si>
  <si>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</si>
  <si>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</si>
  <si>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</si>
  <si>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</si>
  <si>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</si>
  <si>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</si>
  <si>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</si>
  <si>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</si>
  <si>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</si>
  <si>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</si>
  <si>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</si>
  <si>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</si>
  <si>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</si>
  <si>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</si>
  <si>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</si>
  <si>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</si>
  <si>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</si>
  <si>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</si>
  <si>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</si>
  <si>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</si>
  <si>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</si>
  <si>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</si>
  <si>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</si>
  <si>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</si>
  <si>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</si>
  <si>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</si>
  <si>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</si>
  <si>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</si>
  <si>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</si>
  <si>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</si>
  <si>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</si>
  <si>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</si>
  <si>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</si>
  <si>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</si>
  <si>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</si>
  <si>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</si>
  <si>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</si>
  <si>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</si>
  <si>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</si>
  <si>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</si>
  <si>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</si>
  <si>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</si>
  <si>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</si>
  <si>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</si>
  <si>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</si>
  <si>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</si>
  <si>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</si>
  <si>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</si>
  <si>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</si>
  <si>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</si>
  <si>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</si>
  <si>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</si>
  <si>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</si>
  <si>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</si>
  <si>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</si>
  <si>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</si>
  <si>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</si>
  <si>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</si>
  <si>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</si>
  <si>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</si>
  <si>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</si>
  <si>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</si>
  <si>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</si>
  <si>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</si>
  <si>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</si>
  <si>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</si>
  <si>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</si>
  <si>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</si>
  <si>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</si>
  <si>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</si>
  <si>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</si>
  <si>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</si>
  <si>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</si>
  <si>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</si>
  <si>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</si>
  <si>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</si>
  <si>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</si>
  <si>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</si>
  <si>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</si>
  <si>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</si>
  <si>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</si>
  <si>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</si>
  <si>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</si>
  <si>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</si>
  <si>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</si>
  <si>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</si>
  <si>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</si>
  <si>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</si>
  <si>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</si>
  <si>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</si>
  <si>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</si>
  <si>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</si>
  <si>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</si>
  <si>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</si>
  <si>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</si>
  <si>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</si>
  <si>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</si>
  <si>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</si>
  <si>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</si>
  <si>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</si>
  <si>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</si>
  <si>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</si>
  <si>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</si>
  <si>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</si>
  <si>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</si>
  <si>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</si>
  <si>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</si>
  <si>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</si>
  <si>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</si>
  <si>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</si>
  <si>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</si>
  <si>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</si>
  <si>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</si>
  <si>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</si>
  <si>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</si>
  <si>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</si>
  <si>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</si>
  <si>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</si>
  <si>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</si>
  <si>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</si>
  <si>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</si>
  <si>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</si>
  <si>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</si>
  <si>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</si>
  <si>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</si>
  <si>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</si>
  <si>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</si>
  <si>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</si>
  <si>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</si>
  <si>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</si>
  <si>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</si>
  <si>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</si>
  <si>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</si>
  <si>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</si>
  <si>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</si>
  <si>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</si>
  <si>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</si>
  <si>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</si>
  <si>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</si>
  <si>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</si>
  <si>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</si>
  <si>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</si>
  <si>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</si>
  <si>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</si>
  <si>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</si>
  <si>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</si>
  <si>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</si>
  <si>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</si>
  <si>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</si>
  <si>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</si>
  <si>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</si>
  <si>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</si>
  <si>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</si>
  <si>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</si>
  <si>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</si>
  <si>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</si>
  <si>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</si>
  <si>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</si>
  <si>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</si>
  <si>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</si>
  <si>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</si>
  <si>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</si>
  <si>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</si>
  <si>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</si>
  <si>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</si>
  <si>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</si>
  <si>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</si>
  <si>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</si>
  <si>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</si>
  <si>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</si>
  <si>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</si>
  <si>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</si>
  <si>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</si>
  <si>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</si>
  <si>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</si>
  <si>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</si>
  <si>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</si>
  <si>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</si>
  <si>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</si>
  <si>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</si>
  <si>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</si>
  <si>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</si>
  <si>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</si>
  <si>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</si>
  <si>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</si>
  <si>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</si>
  <si>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</si>
  <si>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</si>
  <si>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</si>
  <si>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</si>
  <si>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</si>
  <si>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</si>
  <si>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</si>
  <si>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</si>
  <si>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</si>
  <si>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</si>
  <si>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</si>
  <si>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</si>
  <si>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</si>
  <si>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</si>
  <si>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</si>
  <si>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</si>
  <si>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</si>
  <si>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</si>
  <si>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</si>
  <si>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</si>
  <si>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</si>
  <si>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</si>
  <si>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</si>
  <si>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</si>
  <si>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</si>
  <si>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</si>
  <si>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</si>
  <si>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</si>
  <si>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</si>
  <si>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</si>
  <si>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</si>
  <si>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</si>
  <si>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</si>
  <si>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</si>
  <si>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</si>
  <si>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</si>
  <si>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</si>
  <si>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</si>
  <si>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</si>
  <si>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</si>
  <si>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</si>
  <si>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</si>
  <si>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</si>
  <si>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</si>
  <si>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</si>
  <si>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</si>
  <si>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</si>
  <si>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</si>
  <si>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</si>
  <si>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</si>
  <si>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</si>
  <si>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</si>
  <si>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</si>
  <si>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</si>
  <si>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</si>
  <si>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</si>
  <si>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</si>
  <si>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</si>
  <si>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</si>
  <si>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</si>
  <si>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</si>
  <si>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</si>
  <si>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</si>
  <si>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</si>
  <si>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</si>
  <si>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</si>
  <si>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</si>
  <si>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</si>
  <si>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</si>
  <si>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</si>
  <si>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</si>
  <si>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</si>
  <si>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</si>
  <si>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</si>
  <si>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</si>
  <si>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</si>
  <si>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</si>
  <si>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</si>
  <si>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</si>
  <si>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</si>
  <si>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</si>
  <si>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</si>
  <si>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</si>
  <si>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</si>
  <si>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</si>
  <si>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</si>
  <si>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</si>
  <si>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</si>
  <si>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</si>
  <si>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</si>
  <si>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</si>
  <si>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</si>
  <si>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</si>
  <si>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</si>
  <si>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</si>
  <si>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</si>
  <si>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</si>
  <si>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</si>
  <si>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</si>
  <si>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</si>
  <si>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</si>
  <si>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</si>
  <si>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</si>
  <si>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</si>
  <si>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</si>
  <si>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</si>
  <si>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</si>
  <si>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</si>
  <si>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</si>
  <si>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</si>
  <si>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</si>
  <si>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</si>
  <si>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</si>
  <si>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</si>
  <si>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</si>
  <si>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</si>
  <si>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</si>
  <si>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</si>
  <si>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</si>
  <si>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</si>
  <si>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</si>
  <si>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</si>
  <si>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</si>
  <si>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</si>
  <si>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</si>
  <si>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</si>
  <si>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</si>
  <si>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</si>
  <si>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</si>
  <si>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</si>
  <si>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</si>
  <si>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</si>
  <si>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</si>
  <si>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</si>
  <si>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</si>
  <si>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</si>
  <si>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</si>
  <si>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</si>
  <si>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</si>
  <si>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</si>
  <si>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</si>
  <si>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</si>
  <si>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</si>
  <si>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</si>
  <si>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</si>
  <si>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</si>
  <si>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</si>
  <si>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</si>
  <si>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</si>
  <si>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</si>
  <si>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</si>
  <si>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</si>
  <si>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</si>
  <si>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</si>
  <si>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</si>
  <si>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</si>
  <si>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</si>
  <si>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</si>
  <si>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</si>
  <si>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</si>
  <si>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</si>
  <si>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</si>
  <si>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</si>
  <si>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</si>
  <si>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</si>
  <si>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</si>
  <si>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</si>
  <si>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</si>
  <si>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</si>
  <si>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</si>
  <si>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</si>
  <si>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</si>
  <si>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</si>
  <si>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</si>
  <si>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</si>
  <si>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</si>
  <si>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</si>
  <si>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</si>
  <si>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</si>
  <si>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</si>
  <si>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</si>
  <si>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</si>
  <si>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</si>
  <si>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</si>
  <si>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</si>
  <si>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</si>
  <si>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</si>
  <si>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</si>
  <si>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</si>
  <si>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</si>
  <si>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</si>
  <si>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</si>
  <si>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</si>
  <si>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</si>
  <si>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</si>
  <si>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</si>
  <si>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</si>
  <si>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</si>
  <si>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</si>
  <si>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</si>
  <si>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</si>
  <si>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</si>
  <si>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</si>
  <si>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</si>
  <si>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</si>
  <si>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</si>
  <si>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</si>
  <si>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</si>
  <si>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</si>
  <si>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</si>
  <si>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</si>
  <si>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</si>
  <si>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</si>
  <si>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</si>
  <si>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</si>
  <si>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</si>
  <si>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</si>
  <si>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</si>
  <si>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</si>
  <si>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</si>
  <si>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</si>
  <si>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</si>
  <si>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</si>
  <si>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</si>
  <si>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</si>
  <si>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</si>
  <si>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</si>
  <si>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</si>
  <si>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</si>
  <si>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</si>
  <si>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</si>
  <si>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</si>
  <si>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</si>
  <si>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</si>
  <si>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</si>
  <si>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</si>
  <si>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</si>
  <si>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</si>
  <si>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</si>
  <si>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</si>
  <si>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</si>
  <si>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</si>
  <si>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</si>
  <si>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</si>
  <si>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</si>
  <si>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</si>
  <si>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</si>
  <si>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</si>
  <si>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</si>
  <si>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</si>
  <si>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</si>
  <si>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</si>
  <si>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</si>
  <si>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</si>
  <si>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</si>
  <si>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</si>
  <si>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</si>
  <si>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</si>
  <si>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</si>
  <si>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</si>
  <si>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</si>
  <si>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</si>
  <si>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</si>
  <si>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</si>
  <si>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</si>
  <si>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</si>
  <si>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</si>
  <si>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</si>
  <si>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</si>
  <si>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</si>
  <si>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</si>
  <si>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</si>
  <si>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</si>
  <si>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</si>
  <si>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</si>
  <si>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</si>
  <si>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</si>
  <si>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</si>
  <si>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</si>
  <si>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</si>
  <si>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</si>
  <si>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</si>
  <si>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</si>
  <si>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</si>
  <si>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</si>
  <si>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</si>
  <si>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</si>
  <si>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</si>
  <si>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</si>
  <si>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</si>
  <si>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</si>
  <si>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</si>
  <si>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</si>
  <si>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</si>
  <si>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</si>
  <si>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</si>
  <si>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</si>
  <si>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</si>
  <si>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</si>
  <si>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</si>
  <si>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</si>
  <si>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</si>
  <si>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</si>
  <si>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</si>
  <si>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</si>
  <si>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</si>
  <si>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</si>
  <si>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</si>
  <si>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</si>
  <si>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</si>
  <si>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</si>
  <si>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</si>
  <si>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</si>
  <si>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</si>
  <si>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</si>
  <si>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</si>
  <si>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</si>
  <si>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</si>
  <si>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</si>
  <si>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</si>
  <si>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</si>
  <si>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</si>
  <si>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</si>
  <si>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</si>
  <si>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</si>
  <si>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</si>
  <si>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</si>
  <si>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</si>
  <si>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</si>
  <si>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</si>
  <si>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</si>
  <si>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</si>
  <si>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</si>
  <si>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</si>
  <si>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</si>
  <si>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</si>
  <si>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</si>
  <si>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</si>
  <si>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</si>
  <si>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</si>
  <si>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</si>
  <si>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</si>
  <si>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</si>
  <si>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</si>
  <si>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</si>
  <si>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</si>
  <si>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</si>
  <si>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</si>
  <si>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</si>
  <si>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</si>
  <si>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</si>
  <si>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</si>
  <si>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</si>
  <si>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</si>
  <si>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</si>
  <si>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</si>
  <si>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</si>
  <si>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</si>
  <si>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</si>
  <si>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</si>
  <si>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</si>
  <si>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</si>
  <si>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</si>
  <si>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</si>
  <si>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</si>
  <si>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</si>
  <si>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</si>
  <si>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</si>
  <si>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</si>
  <si>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</si>
  <si>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</si>
  <si>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</si>
  <si>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</si>
  <si>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</si>
  <si>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</si>
  <si>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</si>
  <si>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</si>
  <si>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</si>
  <si>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</si>
  <si>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</si>
  <si>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</si>
  <si>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</si>
  <si>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</si>
  <si>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</si>
  <si>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</si>
  <si>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</si>
  <si>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</si>
  <si>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</si>
  <si>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</si>
  <si>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</si>
  <si>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</si>
  <si>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</si>
  <si>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</si>
  <si>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</si>
  <si>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</si>
  <si>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</si>
  <si>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</si>
  <si>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</si>
  <si>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</si>
  <si>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</si>
  <si>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</si>
  <si>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</si>
  <si>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</si>
  <si>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</si>
  <si>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</si>
  <si>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</si>
  <si>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</si>
  <si>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</si>
  <si>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</si>
  <si>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</si>
  <si>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</si>
  <si>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</si>
  <si>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</si>
  <si>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</si>
  <si>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</si>
  <si>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</si>
  <si>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</si>
  <si>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</si>
  <si>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</si>
  <si>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</si>
  <si>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</si>
  <si>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</si>
  <si>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</si>
  <si>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</si>
  <si>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</si>
  <si>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</si>
  <si>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</si>
  <si>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</si>
  <si>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</si>
  <si>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</si>
  <si>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</si>
  <si>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</si>
  <si>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</si>
  <si>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</si>
  <si>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</si>
  <si>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</si>
  <si>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</si>
  <si>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</si>
  <si>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</si>
  <si>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</si>
  <si>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</si>
  <si>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</si>
  <si>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</si>
  <si>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</si>
  <si>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</si>
  <si>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</si>
  <si>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</si>
  <si>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</si>
  <si>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</si>
  <si>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</si>
  <si>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</si>
  <si>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</si>
  <si>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</si>
  <si>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</si>
  <si>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</si>
  <si>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</si>
  <si>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</si>
  <si>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</si>
  <si>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</si>
  <si>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</si>
  <si>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</si>
  <si>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</si>
  <si>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</si>
  <si>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</si>
  <si>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</si>
  <si>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</si>
  <si>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</si>
  <si>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</si>
  <si>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</si>
  <si>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</si>
  <si>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</si>
  <si>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</si>
  <si>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</si>
  <si>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</si>
  <si>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</si>
  <si>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</si>
  <si>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</si>
  <si>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</si>
  <si>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</si>
  <si>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</si>
  <si>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</si>
  <si>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</si>
  <si>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</si>
  <si>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</si>
  <si>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</si>
  <si>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</si>
  <si>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</si>
  <si>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</si>
  <si>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</si>
  <si>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</si>
  <si>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</si>
  <si>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</si>
  <si>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</si>
  <si>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</si>
  <si>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</si>
  <si>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</si>
  <si>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</si>
  <si>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</si>
  <si>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</si>
  <si>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</si>
  <si>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</si>
  <si>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</si>
  <si>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</si>
  <si>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</si>
  <si>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</si>
  <si>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</si>
  <si>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</si>
  <si>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</si>
  <si>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</si>
  <si>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</si>
  <si>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</si>
  <si>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</si>
  <si>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</si>
  <si>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</si>
  <si>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</si>
  <si>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</si>
  <si>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</si>
  <si>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</si>
  <si>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</si>
  <si>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</si>
  <si>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</si>
  <si>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</si>
  <si>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</si>
  <si>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</si>
  <si>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</si>
  <si>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</si>
  <si>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</si>
  <si>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</si>
  <si>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</si>
  <si>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</si>
  <si>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</si>
  <si>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</si>
  <si>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</si>
  <si>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</si>
  <si>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</si>
  <si>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</si>
  <si>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</si>
  <si>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</si>
  <si>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</si>
  <si>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</si>
  <si>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</si>
  <si>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</si>
  <si>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</si>
  <si>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</si>
  <si>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</si>
  <si>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</si>
  <si>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</si>
  <si>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</si>
  <si>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</si>
  <si>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</si>
  <si>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</si>
  <si>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</si>
  <si>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</si>
  <si>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</si>
  <si>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</si>
  <si>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</si>
  <si>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</si>
  <si>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</si>
  <si>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</si>
  <si>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</si>
  <si>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</si>
  <si>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</si>
  <si>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</si>
  <si>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</si>
  <si>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</si>
  <si>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</si>
  <si>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</si>
  <si>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</si>
  <si>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</si>
  <si>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</si>
  <si>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</si>
  <si>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</si>
  <si>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</si>
  <si>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</si>
  <si>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</si>
  <si>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</si>
  <si>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</si>
  <si>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</si>
  <si>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</si>
  <si>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</si>
  <si>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</si>
  <si>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</si>
  <si>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</si>
  <si>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</si>
  <si>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</si>
  <si>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</si>
  <si>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</si>
  <si>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</si>
  <si>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</si>
  <si>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</si>
  <si>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</si>
  <si>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</si>
  <si>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</si>
  <si>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</si>
  <si>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</si>
  <si>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</si>
  <si>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</si>
  <si>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</si>
  <si>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</si>
  <si>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</si>
  <si>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</si>
  <si>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</si>
  <si>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</si>
  <si>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</si>
  <si>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</si>
  <si>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</si>
  <si>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</si>
  <si>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</si>
  <si>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</si>
  <si>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</si>
  <si>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</si>
  <si>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</si>
  <si>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</si>
  <si>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</si>
  <si>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</si>
  <si>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</si>
  <si>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</si>
  <si>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</si>
  <si>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</si>
  <si>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</si>
  <si>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</si>
  <si>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</si>
  <si>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</si>
  <si>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</si>
  <si>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</si>
  <si>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</si>
  <si>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</si>
  <si>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</si>
  <si>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</si>
  <si>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</si>
  <si>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</si>
  <si>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</si>
  <si>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</si>
  <si>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</si>
  <si>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</si>
  <si>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</si>
  <si>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</si>
  <si>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</si>
  <si>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</si>
  <si>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</si>
  <si>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</si>
  <si>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</si>
  <si>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</si>
  <si>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</si>
  <si>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</si>
  <si>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</si>
  <si>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</si>
  <si>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</si>
  <si>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</si>
  <si>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</si>
  <si>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</si>
  <si>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</si>
  <si>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</si>
  <si>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</si>
  <si>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</si>
  <si>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</si>
  <si>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</si>
  <si>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</si>
  <si>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</si>
  <si>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</si>
  <si>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</si>
  <si>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</si>
  <si>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</si>
  <si>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</si>
  <si>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</si>
  <si>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</si>
  <si>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</si>
  <si>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</si>
  <si>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</si>
  <si>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</si>
  <si>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</si>
  <si>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</si>
  <si>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</si>
  <si>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</si>
  <si>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</si>
  <si>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</si>
  <si>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</si>
  <si>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</si>
  <si>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</si>
  <si>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</si>
  <si>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</si>
  <si>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</si>
  <si>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</si>
  <si>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</si>
  <si>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</si>
  <si>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</si>
  <si>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</si>
  <si>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</si>
  <si>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</si>
  <si>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</si>
  <si>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</si>
  <si>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</si>
  <si>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</si>
  <si>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</si>
  <si>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</si>
  <si>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</si>
  <si>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</si>
  <si>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</si>
  <si>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</si>
  <si>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</si>
  <si>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</si>
  <si>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</si>
  <si>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</si>
  <si>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</si>
  <si>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</si>
  <si>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</si>
  <si>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</si>
  <si>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</si>
  <si>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</si>
  <si>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</si>
  <si>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</si>
  <si>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</si>
  <si>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</si>
  <si>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</si>
  <si>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</si>
  <si>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</si>
  <si>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</si>
  <si>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</si>
  <si>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</si>
  <si>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</si>
  <si>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</si>
  <si>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</si>
  <si>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</si>
  <si>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</si>
  <si>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</si>
  <si>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</si>
  <si>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</si>
  <si>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</si>
  <si>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</si>
  <si>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</si>
  <si>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</si>
  <si>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</si>
  <si>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</si>
  <si>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</si>
  <si>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</si>
  <si>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</si>
  <si>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</si>
  <si>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</si>
  <si>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</si>
  <si>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</si>
  <si>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</si>
  <si>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</si>
  <si>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</si>
  <si>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</si>
  <si>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</si>
  <si>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</si>
  <si>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</si>
  <si>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</si>
  <si>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</si>
  <si>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</si>
  <si>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</si>
  <si>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</si>
  <si>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</si>
  <si>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</si>
  <si>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</si>
  <si>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</si>
  <si>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</si>
  <si>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</si>
  <si>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</si>
  <si>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</si>
  <si>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</si>
  <si>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</si>
  <si>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</si>
  <si>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</si>
  <si>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</si>
  <si>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</si>
  <si>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</si>
  <si>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</si>
  <si>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</si>
  <si>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</si>
  <si>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</si>
  <si>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</si>
  <si>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</si>
  <si>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</si>
  <si>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</si>
  <si>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</si>
  <si>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</si>
  <si>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</si>
  <si>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</si>
  <si>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</si>
  <si>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</si>
  <si>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</si>
  <si>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</si>
  <si>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</si>
  <si>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</si>
  <si>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</si>
  <si>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</si>
  <si>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</si>
  <si>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</si>
  <si>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</si>
  <si>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</si>
  <si>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</si>
  <si>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</si>
  <si>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</si>
  <si>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</si>
  <si>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</si>
  <si>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</si>
  <si>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</si>
  <si>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</si>
  <si>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</si>
  <si>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</si>
  <si>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</si>
  <si>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</si>
  <si>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</si>
  <si>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</si>
  <si>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</si>
  <si>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</si>
  <si>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</si>
  <si>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</si>
  <si>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</si>
  <si>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</si>
  <si>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</si>
  <si>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</si>
  <si>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</si>
  <si>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</si>
  <si>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</si>
  <si>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</si>
  <si>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</si>
  <si>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</si>
  <si>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</si>
  <si>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</si>
  <si>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</si>
  <si>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</si>
  <si>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</si>
  <si>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</si>
  <si>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</si>
  <si>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</si>
  <si>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</si>
  <si>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</si>
  <si>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</si>
  <si>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</si>
  <si>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</si>
  <si>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</si>
  <si>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</si>
  <si>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</si>
  <si>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</si>
  <si>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</si>
  <si>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</si>
  <si>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</si>
  <si>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</si>
  <si>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</si>
  <si>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</si>
  <si>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</si>
  <si>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</si>
  <si>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</si>
  <si>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</si>
  <si>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</si>
  <si>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</si>
  <si>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</si>
  <si>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</si>
  <si>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</si>
  <si>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</si>
  <si>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</si>
  <si>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</si>
  <si>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</si>
  <si>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</si>
  <si>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</si>
  <si>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</si>
  <si>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</si>
  <si>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</si>
  <si>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</si>
  <si>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</si>
  <si>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</si>
  <si>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</si>
  <si>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</si>
  <si>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</si>
  <si>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</si>
  <si>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</si>
  <si>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</si>
  <si>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</si>
  <si>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</si>
  <si>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</si>
  <si>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</si>
  <si>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</si>
  <si>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</si>
  <si>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</si>
  <si>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</si>
  <si>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</si>
  <si>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</si>
  <si>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</si>
  <si>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</si>
  <si>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</si>
  <si>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</si>
  <si>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</si>
  <si>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</si>
  <si>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</si>
  <si>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</si>
  <si>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</si>
  <si>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</si>
  <si>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</si>
  <si>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</si>
  <si>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</si>
  <si>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</si>
  <si>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</si>
  <si>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</si>
  <si>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</si>
  <si>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</si>
  <si>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</si>
  <si>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</si>
  <si>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</si>
  <si>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</si>
  <si>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</si>
  <si>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</si>
  <si>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</si>
  <si>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</si>
  <si>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</si>
  <si>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</si>
  <si>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</si>
  <si>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</si>
  <si>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</si>
  <si>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</si>
  <si>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</si>
  <si>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</si>
  <si>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</si>
  <si>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</si>
  <si>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</si>
  <si>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</si>
  <si>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</si>
  <si>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</si>
  <si>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</si>
  <si>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</si>
  <si>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</si>
  <si>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</si>
  <si>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</si>
  <si>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</si>
  <si>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</si>
  <si>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</si>
  <si>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</si>
  <si>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</si>
  <si>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</si>
  <si>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</si>
  <si>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</si>
  <si>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</si>
  <si>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</si>
  <si>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</si>
  <si>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</si>
  <si>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</si>
  <si>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</si>
  <si>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</si>
  <si>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</si>
  <si>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</si>
  <si>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</si>
  <si>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</si>
  <si>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</si>
  <si>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</si>
  <si>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</si>
  <si>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</si>
  <si>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</si>
  <si>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</si>
  <si>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</si>
  <si>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</si>
  <si>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</si>
  <si>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</si>
  <si>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</si>
  <si>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</si>
  <si>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</si>
  <si>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</si>
  <si>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</si>
  <si>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</si>
  <si>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</si>
  <si>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</si>
  <si>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</si>
  <si>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</si>
  <si>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</si>
  <si>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</si>
  <si>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</si>
  <si>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</si>
  <si>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</si>
  <si>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</si>
  <si>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</si>
  <si>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</si>
  <si>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</si>
  <si>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</si>
  <si>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</si>
  <si>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</si>
  <si>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</si>
  <si>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</si>
  <si>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</si>
  <si>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</si>
  <si>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</si>
  <si>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</si>
  <si>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</si>
  <si>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</si>
  <si>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</si>
  <si>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</si>
  <si>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</si>
  <si>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</si>
  <si>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</si>
  <si>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</si>
  <si>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</si>
  <si>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</si>
  <si>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</si>
  <si>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</si>
  <si>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</si>
  <si>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</si>
  <si>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</si>
  <si>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</si>
  <si>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</si>
  <si>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</si>
  <si>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</si>
  <si>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</si>
  <si>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</si>
  <si>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</si>
  <si>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</si>
  <si>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</si>
  <si>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</si>
  <si>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</si>
  <si>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</si>
  <si>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</si>
  <si>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</si>
  <si>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</si>
  <si>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</si>
  <si>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</si>
  <si>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</si>
  <si>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</si>
  <si>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</si>
  <si>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</si>
  <si>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</si>
  <si>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</si>
  <si>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</si>
  <si>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</si>
  <si>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</si>
  <si>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</si>
  <si>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</si>
  <si>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</si>
  <si>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</si>
  <si>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</si>
  <si>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</si>
  <si>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</si>
  <si>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</si>
  <si>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</si>
  <si>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</si>
  <si>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</si>
  <si>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</si>
  <si>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</si>
  <si>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</si>
  <si>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</si>
  <si>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</si>
  <si>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</si>
  <si>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</si>
  <si>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</si>
  <si>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</si>
  <si>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</si>
  <si>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</si>
  <si>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</si>
  <si>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</si>
  <si>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</si>
  <si>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</si>
  <si>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</si>
  <si>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</si>
  <si>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</si>
  <si>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</si>
  <si>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</si>
  <si>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</si>
  <si>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</si>
  <si>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</si>
  <si>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</si>
  <si>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</si>
  <si>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</si>
  <si>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</si>
  <si>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</si>
  <si>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</si>
  <si>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</si>
  <si>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</si>
  <si>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</si>
  <si>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</si>
  <si>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</si>
  <si>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</si>
  <si>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</si>
  <si>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</si>
  <si>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</si>
  <si>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</si>
  <si>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</si>
  <si>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</si>
  <si>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</si>
  <si>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</si>
  <si>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</si>
  <si>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</si>
  <si>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</si>
  <si>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</si>
  <si>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</si>
  <si>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</si>
  <si>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</si>
  <si>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</si>
  <si>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</si>
  <si>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</si>
  <si>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</si>
  <si>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</si>
  <si>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</si>
  <si>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</si>
  <si>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</si>
  <si>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</si>
  <si>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</si>
  <si>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</si>
  <si>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</si>
  <si>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</si>
  <si>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</si>
  <si>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</si>
  <si>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</si>
  <si>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</si>
  <si>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</si>
  <si>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</si>
  <si>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</si>
  <si>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</si>
  <si>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</si>
  <si>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</si>
  <si>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</si>
  <si>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</si>
  <si>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</si>
  <si>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</si>
  <si>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</si>
  <si>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</si>
  <si>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</si>
  <si>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</si>
  <si>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</si>
  <si>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</si>
  <si>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</si>
  <si>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</si>
  <si>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</si>
  <si>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</si>
  <si>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</si>
  <si>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</si>
  <si>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</si>
  <si>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</si>
  <si>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</si>
  <si>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</si>
  <si>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</si>
  <si>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</si>
  <si>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</si>
  <si>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</si>
  <si>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</si>
  <si>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</si>
  <si>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</si>
  <si>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</si>
  <si>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</si>
  <si>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</si>
  <si>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</si>
  <si>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</si>
  <si>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</si>
  <si>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</si>
  <si>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</si>
  <si>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</si>
  <si>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</si>
  <si>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</si>
  <si>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</si>
  <si>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</si>
  <si>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</si>
  <si>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</si>
  <si>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</si>
  <si>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</si>
  <si>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</si>
  <si>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</si>
  <si>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</si>
  <si>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</si>
  <si>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</si>
  <si>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</si>
  <si>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</si>
  <si>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</si>
  <si>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</si>
  <si>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</si>
  <si>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</si>
  <si>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</si>
  <si>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</si>
  <si>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</si>
  <si>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</si>
  <si>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</si>
  <si>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</si>
  <si>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</si>
  <si>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</si>
  <si>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</si>
  <si>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</si>
  <si>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</si>
  <si>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</si>
  <si>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</si>
  <si>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</si>
  <si>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</si>
  <si>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</si>
  <si>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</si>
  <si>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</si>
  <si>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</si>
  <si>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</si>
  <si>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</si>
  <si>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</si>
  <si>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</si>
  <si>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</si>
  <si>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</si>
  <si>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</si>
  <si>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</si>
  <si>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</si>
  <si>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</si>
  <si>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</si>
  <si>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</si>
  <si>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</si>
  <si>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</si>
  <si>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</si>
  <si>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</si>
  <si>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</si>
  <si>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</si>
  <si>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</si>
  <si>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</si>
  <si>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</si>
  <si>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</si>
  <si>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</si>
  <si>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</si>
  <si>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</si>
  <si>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</si>
  <si>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</si>
  <si>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</si>
  <si>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</si>
  <si>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</si>
  <si>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</si>
  <si>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</si>
  <si>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</si>
  <si>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</si>
  <si>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</si>
  <si>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</si>
  <si>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</si>
  <si>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</si>
  <si>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</si>
  <si>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</si>
  <si>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</si>
  <si>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</si>
  <si>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</si>
  <si>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</si>
  <si>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</si>
  <si>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</si>
  <si>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</si>
  <si>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</si>
  <si>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</si>
  <si>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</si>
  <si>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</si>
  <si>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</si>
  <si>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</si>
  <si>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</si>
  <si>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</si>
  <si>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</si>
  <si>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</si>
  <si>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</si>
  <si>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</si>
  <si>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</si>
  <si>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</si>
  <si>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</si>
  <si>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</si>
  <si>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</si>
  <si>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</si>
  <si>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</si>
  <si>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</si>
  <si>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</si>
  <si>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</si>
  <si>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</si>
  <si>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</si>
  <si>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</si>
  <si>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</si>
  <si>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</si>
  <si>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</si>
  <si>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</si>
  <si>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</si>
  <si>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</si>
  <si>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</si>
  <si>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</si>
  <si>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</si>
  <si>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</si>
  <si>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</si>
  <si>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</si>
  <si>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</si>
  <si>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</si>
  <si>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</si>
  <si>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</si>
  <si>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</si>
  <si>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</si>
  <si>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</si>
  <si>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</si>
  <si>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</si>
  <si>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</si>
  <si>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</si>
  <si>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</si>
  <si>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</si>
  <si>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</si>
  <si>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</si>
  <si>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</si>
  <si>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</si>
  <si>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</si>
  <si>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</si>
  <si>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</si>
  <si>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</si>
  <si>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</si>
  <si>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</si>
  <si>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</si>
  <si>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</si>
  <si>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</si>
  <si>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</si>
  <si>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</si>
  <si>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</si>
  <si>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</si>
  <si>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</si>
  <si>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</si>
  <si>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</si>
  <si>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</si>
  <si>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</si>
  <si>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</si>
  <si>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</si>
  <si>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</si>
  <si>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</si>
  <si>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</si>
  <si>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</si>
  <si>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</si>
  <si>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</si>
  <si>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</si>
  <si>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</si>
  <si>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</si>
  <si>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</si>
  <si>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</si>
  <si>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</si>
  <si>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</si>
  <si>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</si>
  <si>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</si>
  <si>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</si>
  <si>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</si>
  <si>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</si>
  <si>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</si>
  <si>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</si>
  <si>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</si>
  <si>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</si>
  <si>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</si>
  <si>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</si>
  <si>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</si>
  <si>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</si>
  <si>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</si>
  <si>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</si>
  <si>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</si>
  <si>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</si>
  <si>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</si>
  <si>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</si>
  <si>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</si>
  <si>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</si>
  <si>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</si>
  <si>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</si>
  <si>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</si>
  <si>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</si>
  <si>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</si>
  <si>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</si>
  <si>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</si>
  <si>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</si>
  <si>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</si>
  <si>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</si>
  <si>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</si>
  <si>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</si>
  <si>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</si>
  <si>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</si>
  <si>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</si>
  <si>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</si>
  <si>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</si>
  <si>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</si>
  <si>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</si>
  <si>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</si>
  <si>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</si>
  <si>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</si>
  <si>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</si>
  <si>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</si>
  <si>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</si>
  <si>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</si>
  <si>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</si>
  <si>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</si>
  <si>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</si>
  <si>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</si>
  <si>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</si>
  <si>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</si>
  <si>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</si>
  <si>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</si>
  <si>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</si>
  <si>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</si>
  <si>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</si>
  <si>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</si>
  <si>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</si>
  <si>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</si>
  <si>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</si>
  <si>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</si>
  <si>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</si>
  <si>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</si>
  <si>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</si>
  <si>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</si>
  <si>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</si>
  <si>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</si>
  <si>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</si>
  <si>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</si>
  <si>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</si>
  <si>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</si>
  <si>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</si>
  <si>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</si>
  <si>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</si>
  <si>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</si>
  <si>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</si>
  <si>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</si>
  <si>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</si>
  <si>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</si>
  <si>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</si>
  <si>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</si>
  <si>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</si>
  <si>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</si>
  <si>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</si>
  <si>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</si>
  <si>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</si>
  <si>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</si>
  <si>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</si>
  <si>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</si>
  <si>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</si>
  <si>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</si>
  <si>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</si>
  <si>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</si>
  <si>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</si>
  <si>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</si>
  <si>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</si>
  <si>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</si>
  <si>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</si>
  <si>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</si>
  <si>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</si>
  <si>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</si>
  <si>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</si>
  <si>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</si>
  <si>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</si>
  <si>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</si>
  <si>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</si>
  <si>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</si>
  <si>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</si>
  <si>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</si>
  <si>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</si>
  <si>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</si>
  <si>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</si>
  <si>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</si>
  <si>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</si>
  <si>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</si>
  <si>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</si>
  <si>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</si>
  <si>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</si>
  <si>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</si>
  <si>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</si>
  <si>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</si>
  <si>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</si>
  <si>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</si>
  <si>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</si>
  <si>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</si>
  <si>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</si>
  <si>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</si>
  <si>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</si>
  <si>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</si>
  <si>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</si>
  <si>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</si>
  <si>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</si>
  <si>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</si>
  <si>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</si>
  <si>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</si>
  <si>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</si>
  <si>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</si>
  <si>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</si>
  <si>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</si>
  <si>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</si>
  <si>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</si>
  <si>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</si>
  <si>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</si>
  <si>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</si>
  <si>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</si>
  <si>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</si>
  <si>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</si>
  <si>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</si>
  <si>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</si>
  <si>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</si>
  <si>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</si>
  <si>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</si>
  <si>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</si>
  <si>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</si>
  <si>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</si>
  <si>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</si>
  <si>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</si>
  <si>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</si>
  <si>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</si>
  <si>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</si>
  <si>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</si>
  <si>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</si>
  <si>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</si>
  <si>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</si>
  <si>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</si>
  <si>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</si>
  <si>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</si>
  <si>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</si>
  <si>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</si>
  <si>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</si>
  <si>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</si>
  <si>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</si>
  <si>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</si>
  <si>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</si>
  <si>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</si>
  <si>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</si>
  <si>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</si>
  <si>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</si>
  <si>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</si>
  <si>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</si>
  <si>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</si>
  <si>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</si>
  <si>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</si>
  <si>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</si>
  <si>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</si>
  <si>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</si>
  <si>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</si>
  <si>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</si>
  <si>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</si>
  <si>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</si>
  <si>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</si>
  <si>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</si>
  <si>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</si>
  <si>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</si>
  <si>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</si>
  <si>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</si>
  <si>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</si>
  <si>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</si>
  <si>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</si>
  <si>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</si>
  <si>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</si>
  <si>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</si>
  <si>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</si>
  <si>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</si>
  <si>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</si>
  <si>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</si>
  <si>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</si>
  <si>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</si>
  <si>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</si>
  <si>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</si>
  <si>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</si>
  <si>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</si>
  <si>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</si>
  <si>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</si>
  <si>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</si>
  <si>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</si>
  <si>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</si>
  <si>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</si>
  <si>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</si>
  <si>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</si>
  <si>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</si>
  <si>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</si>
  <si>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</si>
  <si>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</si>
  <si>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</si>
  <si>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</si>
  <si>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</si>
  <si>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</si>
  <si>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</si>
  <si>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</si>
  <si>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</si>
  <si>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</si>
  <si>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</si>
  <si>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</si>
  <si>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</si>
  <si>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</si>
  <si>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</si>
  <si>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</si>
  <si>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</si>
  <si>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</si>
  <si>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</si>
  <si>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</si>
  <si>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</si>
  <si>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</si>
  <si>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</si>
  <si>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</si>
  <si>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</si>
  <si>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</si>
  <si>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</si>
  <si>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</si>
  <si>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</si>
  <si>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</si>
  <si>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</si>
  <si>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</si>
  <si>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</si>
  <si>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</si>
  <si>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</si>
  <si>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</si>
  <si>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</si>
  <si>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</si>
  <si>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</si>
  <si>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</si>
  <si>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</si>
  <si>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</si>
  <si>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</si>
  <si>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</si>
  <si>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</si>
  <si>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</si>
  <si>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</si>
  <si>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</si>
  <si>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</si>
  <si>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</si>
  <si>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</si>
  <si>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</si>
  <si>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</si>
  <si>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</si>
  <si>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</si>
  <si>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</si>
  <si>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</si>
  <si>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</si>
  <si>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</si>
  <si>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</si>
  <si>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</si>
  <si>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</si>
  <si>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</si>
  <si>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</si>
  <si>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</si>
  <si>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</si>
  <si>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</si>
  <si>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</si>
  <si>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</si>
  <si>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</si>
  <si>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</si>
  <si>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</si>
  <si>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</si>
  <si>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</si>
  <si>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</si>
  <si>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</si>
  <si>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</si>
  <si>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</si>
  <si>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</si>
  <si>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</si>
  <si>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</si>
  <si>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</si>
  <si>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</si>
  <si>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</si>
  <si>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</si>
  <si>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</si>
  <si>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</si>
  <si>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</si>
  <si>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</si>
  <si>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</si>
  <si>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</si>
  <si>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</si>
  <si>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</si>
  <si>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</si>
  <si>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</si>
  <si>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</si>
  <si>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</si>
  <si>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</si>
  <si>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</si>
  <si>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</si>
  <si>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</si>
  <si>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</si>
  <si>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</si>
  <si>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</si>
  <si>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</si>
  <si>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</si>
  <si>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</si>
  <si>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</si>
  <si>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</si>
  <si>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</si>
  <si>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</si>
  <si>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</si>
  <si>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</si>
  <si>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</si>
  <si>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</si>
  <si>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</si>
  <si>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</si>
  <si>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</si>
  <si>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</si>
  <si>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</si>
  <si>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</si>
  <si>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</si>
  <si>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</si>
  <si>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</si>
  <si>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</si>
  <si>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</si>
  <si>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</si>
  <si>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</si>
  <si>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</si>
  <si>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</si>
  <si>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</si>
  <si>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</si>
  <si>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</si>
  <si>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</si>
  <si>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</si>
  <si>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</si>
  <si>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</si>
  <si>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</si>
  <si>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</si>
  <si>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</si>
  <si>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</si>
  <si>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</si>
  <si>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</si>
  <si>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</si>
  <si>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</si>
  <si>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</si>
  <si>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</si>
  <si>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</si>
  <si>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</si>
  <si>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</si>
  <si>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</si>
  <si>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</si>
  <si>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</si>
  <si>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</si>
  <si>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</si>
  <si>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</si>
  <si>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</si>
  <si>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</si>
  <si>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</si>
  <si>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</si>
  <si>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</si>
  <si>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</si>
  <si>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</si>
  <si>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</si>
  <si>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</si>
  <si>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</si>
  <si>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</si>
  <si>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</si>
  <si>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</si>
  <si>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</si>
  <si>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</si>
  <si>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</si>
  <si>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</si>
  <si>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</si>
  <si>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</si>
  <si>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</si>
  <si>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</si>
  <si>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</si>
  <si>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</si>
  <si>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</si>
  <si>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</si>
  <si>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</si>
  <si>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</si>
  <si>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</si>
  <si>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</si>
  <si>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</si>
  <si>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</si>
  <si>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</si>
  <si>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</si>
  <si>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</si>
  <si>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</si>
  <si>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</si>
  <si>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</si>
  <si>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</si>
  <si>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</si>
  <si>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</si>
  <si>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</si>
  <si>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</si>
  <si>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</si>
  <si>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</si>
  <si>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</si>
  <si>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</si>
  <si>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</si>
  <si>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</si>
  <si>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</si>
  <si>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</si>
  <si>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</si>
  <si>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</si>
  <si>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</si>
  <si>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</si>
  <si>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</si>
  <si>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</si>
  <si>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</si>
  <si>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</si>
  <si>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</si>
  <si>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</si>
  <si>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</si>
  <si>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</si>
  <si>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</si>
  <si>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</si>
  <si>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</si>
  <si>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</si>
  <si>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</si>
  <si>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</si>
  <si>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</si>
  <si>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</si>
  <si>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</si>
  <si>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</si>
  <si>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</si>
  <si>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</si>
  <si>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</si>
  <si>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</si>
  <si>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</si>
  <si>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</si>
  <si>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</si>
  <si>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</si>
  <si>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</si>
  <si>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</si>
  <si>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</si>
  <si>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</si>
  <si>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</si>
  <si>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</si>
  <si>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</si>
  <si>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</si>
  <si>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</si>
  <si>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</si>
  <si>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</si>
  <si>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</si>
  <si>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</si>
  <si>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</si>
  <si>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</si>
  <si>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</si>
  <si>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</si>
  <si>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</si>
  <si>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</si>
  <si>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</si>
  <si>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</si>
  <si>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</si>
  <si>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</si>
  <si>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</si>
  <si>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</si>
  <si>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</si>
  <si>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</si>
  <si>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</si>
  <si>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</si>
  <si>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</si>
  <si>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</si>
  <si>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</si>
  <si>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</si>
  <si>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</si>
  <si>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</si>
  <si>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</si>
  <si>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</si>
  <si>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</si>
  <si>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</si>
  <si>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</si>
  <si>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</si>
  <si>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</si>
  <si>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</si>
  <si>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</si>
  <si>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</si>
  <si>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</si>
  <si>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</si>
  <si>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</si>
  <si>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</si>
  <si>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</si>
  <si>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</si>
  <si>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</si>
  <si>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</si>
  <si>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</si>
  <si>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</si>
  <si>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</si>
  <si>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</si>
  <si>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</si>
  <si>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</si>
  <si>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</si>
  <si>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</si>
  <si>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</si>
  <si>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</si>
  <si>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</si>
  <si>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</si>
  <si>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</si>
  <si>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</si>
  <si>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</si>
  <si>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</si>
  <si>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</si>
  <si>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</si>
  <si>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</si>
  <si>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</si>
  <si>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</si>
  <si>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</si>
  <si>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</si>
  <si>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</si>
  <si>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</si>
  <si>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</si>
  <si>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</si>
  <si>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</si>
  <si>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</si>
  <si>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</si>
  <si>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</si>
  <si>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</si>
  <si>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</si>
  <si>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</si>
  <si>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</si>
  <si>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</si>
  <si>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</si>
  <si>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</si>
  <si>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</si>
  <si>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</si>
  <si>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</si>
  <si>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</si>
  <si>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</si>
  <si>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</si>
  <si>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</si>
  <si>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</si>
  <si>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</si>
  <si>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</si>
  <si>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</si>
  <si>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</si>
  <si>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</si>
  <si>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</si>
  <si>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</si>
  <si>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</si>
  <si>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</si>
  <si>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</si>
  <si>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</si>
  <si>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</si>
  <si>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</si>
  <si>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</si>
  <si>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</si>
  <si>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</si>
  <si>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</si>
  <si>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</si>
  <si>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</si>
  <si>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</si>
  <si>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</si>
  <si>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</si>
  <si>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</si>
  <si>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</si>
  <si>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</si>
  <si>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</si>
  <si>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</si>
  <si>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</si>
  <si>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</si>
  <si>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</si>
  <si>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</si>
  <si>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</si>
  <si>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</si>
  <si>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</si>
  <si>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</si>
  <si>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</si>
  <si>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</si>
  <si>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</si>
  <si>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</si>
  <si>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</si>
  <si>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</si>
  <si>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</si>
  <si>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</si>
  <si>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</si>
  <si>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</si>
  <si>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</si>
  <si>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</si>
  <si>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</si>
  <si>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</si>
  <si>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</si>
  <si>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</si>
  <si>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</si>
  <si>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</si>
  <si>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</si>
  <si>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</si>
  <si>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</si>
  <si>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</si>
  <si>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</si>
  <si>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</si>
  <si>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</si>
  <si>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</si>
  <si>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</si>
  <si>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</si>
  <si>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</si>
  <si>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</si>
  <si>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</si>
  <si>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</si>
  <si>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</si>
  <si>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</si>
  <si>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</si>
  <si>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</si>
  <si>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</si>
  <si>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</si>
  <si>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</si>
  <si>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</si>
  <si>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</si>
  <si>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</si>
  <si>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</si>
  <si>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</si>
  <si>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</si>
  <si>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</si>
  <si>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</si>
  <si>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</si>
  <si>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</si>
  <si>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</si>
  <si>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</si>
  <si>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</si>
  <si>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</si>
  <si>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</si>
  <si>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</si>
  <si>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</si>
  <si>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</si>
  <si>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</si>
  <si>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</si>
  <si>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</si>
  <si>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</si>
  <si>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</si>
  <si>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</si>
  <si>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</si>
  <si>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</si>
  <si>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</si>
  <si>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</si>
  <si>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</si>
  <si>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</si>
  <si>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</si>
  <si>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</si>
  <si>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</si>
  <si>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</si>
  <si>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</si>
  <si>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</si>
  <si>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</si>
  <si>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</si>
  <si>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</si>
  <si>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</si>
  <si>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</si>
  <si>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</si>
  <si>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</si>
  <si>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</si>
  <si>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</si>
  <si>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</si>
  <si>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</si>
  <si>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</si>
  <si>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</si>
  <si>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</si>
  <si>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</si>
  <si>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</si>
  <si>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</si>
  <si>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</si>
  <si>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</si>
  <si>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</si>
  <si>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</si>
  <si>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</si>
  <si>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</si>
  <si>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</si>
  <si>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</si>
  <si>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</si>
  <si>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</si>
  <si>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</si>
  <si>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</si>
  <si>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</si>
  <si>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</si>
  <si>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</si>
  <si>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</si>
  <si>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</si>
  <si>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</si>
  <si>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</si>
  <si>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</si>
  <si>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</si>
  <si>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</si>
  <si>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</si>
  <si>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</si>
  <si>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</si>
  <si>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</si>
  <si>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</si>
  <si>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</si>
  <si>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</si>
  <si>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</si>
  <si>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</si>
  <si>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</si>
  <si>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</si>
  <si>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</si>
  <si>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</si>
  <si>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</si>
  <si>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</si>
  <si>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</si>
  <si>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</si>
  <si>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</si>
  <si>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</si>
  <si>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</si>
  <si>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</si>
  <si>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</si>
  <si>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</si>
  <si>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</si>
  <si>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</si>
  <si>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</si>
  <si>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</si>
  <si>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</si>
  <si>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</si>
  <si>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</si>
  <si>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</si>
  <si>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</si>
  <si>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</si>
  <si>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</si>
  <si>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</si>
  <si>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</si>
  <si>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</si>
  <si>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</si>
  <si>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</si>
  <si>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</si>
  <si>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</si>
  <si>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</si>
  <si>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</si>
  <si>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</si>
  <si>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</si>
  <si>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</si>
  <si>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</si>
  <si>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</si>
  <si>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</si>
  <si>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</si>
  <si>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</si>
  <si>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</si>
  <si>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</si>
  <si>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</si>
  <si>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</si>
  <si>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</si>
  <si>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</si>
  <si>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</si>
  <si>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</si>
  <si>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</si>
  <si>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</si>
  <si>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</si>
  <si>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</si>
  <si>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</si>
  <si>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</si>
  <si>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</si>
  <si>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</si>
  <si>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</si>
  <si>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</si>
  <si>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</si>
  <si>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</si>
  <si>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</si>
  <si>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</si>
  <si>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</si>
  <si>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</si>
  <si>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</si>
  <si>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</si>
  <si>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</si>
  <si>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</si>
  <si>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</si>
  <si>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</si>
  <si>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</si>
  <si>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</si>
  <si>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</si>
  <si>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</si>
  <si>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</si>
  <si>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</si>
  <si>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</si>
  <si>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</si>
  <si>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</si>
  <si>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</si>
  <si>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</si>
  <si>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</si>
  <si>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</si>
  <si>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</si>
  <si>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</si>
  <si>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</si>
  <si>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</si>
  <si>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</si>
  <si>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</si>
  <si>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</si>
  <si>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</si>
  <si>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</si>
  <si>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</si>
  <si>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</si>
  <si>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</si>
  <si>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</si>
  <si>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</si>
  <si>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</si>
  <si>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</si>
  <si>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</si>
  <si>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</si>
  <si>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</si>
  <si>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</si>
  <si>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</si>
  <si>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</si>
  <si>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</si>
  <si>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</si>
  <si>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</si>
  <si>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</si>
  <si>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</si>
  <si>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</si>
  <si>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</si>
  <si>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</si>
  <si>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</si>
  <si>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</si>
  <si>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</si>
  <si>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</si>
  <si>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</si>
  <si>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</si>
  <si>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</si>
  <si>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</si>
  <si>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</si>
  <si>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</si>
  <si>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</si>
  <si>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</si>
  <si>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</si>
  <si>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</si>
  <si>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</si>
  <si>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</si>
  <si>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</si>
  <si>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</si>
  <si>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</si>
  <si>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</si>
  <si>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</si>
  <si>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</si>
  <si>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</si>
  <si>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</si>
  <si>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</si>
  <si>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</si>
  <si>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</si>
  <si>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</si>
  <si>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</si>
  <si>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</si>
  <si>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</si>
  <si>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</si>
  <si>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</si>
  <si>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</si>
  <si>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</si>
  <si>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</si>
  <si>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</si>
  <si>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</si>
  <si>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</si>
  <si>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</si>
  <si>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</si>
  <si>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</si>
  <si>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</si>
  <si>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</si>
  <si>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</si>
  <si>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</si>
  <si>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</si>
  <si>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</si>
  <si>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</si>
  <si>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</si>
  <si>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</si>
  <si>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</si>
  <si>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</si>
  <si>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</si>
  <si>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</si>
  <si>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</si>
  <si>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</si>
  <si>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</si>
  <si>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</si>
  <si>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</si>
  <si>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</si>
  <si>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</si>
  <si>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</si>
  <si>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</si>
  <si>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</si>
  <si>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</si>
  <si>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</si>
  <si>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</si>
  <si>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</si>
  <si>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</si>
  <si>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</si>
  <si>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</si>
  <si>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</si>
  <si>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</si>
  <si>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</si>
  <si>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</si>
  <si>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</si>
  <si>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</si>
  <si>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</si>
  <si>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</si>
  <si>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</si>
  <si>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</si>
  <si>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</si>
  <si>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</si>
  <si>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</si>
  <si>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</si>
  <si>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</si>
  <si>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</si>
  <si>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</si>
  <si>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</si>
  <si>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</si>
  <si>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</si>
  <si>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</si>
  <si>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</si>
  <si>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</si>
  <si>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</si>
  <si>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</si>
  <si>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</si>
  <si>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</si>
  <si>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</si>
  <si>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</si>
  <si>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</si>
  <si>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</si>
  <si>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</si>
  <si>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</si>
  <si>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</si>
  <si>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</si>
  <si>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</si>
  <si>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</si>
  <si>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</si>
  <si>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</si>
  <si>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</si>
  <si>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</si>
  <si>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</si>
  <si>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</si>
  <si>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</si>
  <si>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</si>
  <si>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</si>
  <si>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</si>
  <si>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</si>
  <si>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</si>
  <si>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</si>
  <si>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</si>
  <si>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</si>
  <si>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</si>
  <si>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</si>
  <si>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</si>
  <si>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</si>
  <si>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</si>
  <si>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</si>
  <si>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</si>
  <si>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</si>
  <si>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</si>
  <si>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</si>
  <si>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</si>
  <si>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</si>
  <si>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</si>
  <si>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</si>
  <si>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</si>
  <si>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</si>
  <si>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</si>
  <si>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</si>
  <si>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</si>
  <si>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</si>
  <si>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</si>
  <si>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</si>
  <si>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</si>
  <si>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</si>
  <si>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</si>
  <si>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</si>
  <si>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</si>
  <si>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</si>
  <si>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</si>
  <si>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</si>
  <si>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</si>
  <si>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</si>
  <si>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</si>
  <si>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</si>
  <si>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</si>
  <si>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</si>
  <si>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</si>
  <si>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</si>
  <si>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</si>
  <si>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</si>
  <si>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</si>
  <si>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</si>
  <si>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</si>
  <si>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</si>
  <si>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</si>
  <si>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</si>
  <si>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</si>
  <si>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</si>
  <si>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</si>
  <si>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</si>
  <si>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</si>
  <si>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</si>
  <si>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</si>
  <si>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</si>
  <si>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</si>
  <si>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</si>
  <si>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</si>
  <si>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</si>
  <si>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</si>
  <si>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</si>
  <si>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</si>
  <si>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</si>
  <si>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</si>
  <si>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</si>
  <si>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</si>
  <si>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</si>
  <si>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</si>
  <si>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</si>
  <si>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</si>
  <si>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</si>
  <si>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</si>
  <si>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</si>
  <si>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</si>
  <si>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</si>
  <si>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</si>
  <si>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</si>
  <si>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</si>
  <si>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</si>
  <si>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</si>
  <si>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</si>
  <si>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</si>
  <si>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</si>
  <si>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</si>
  <si>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</si>
  <si>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</si>
  <si>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</si>
  <si>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</si>
  <si>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</si>
  <si>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</si>
  <si>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</si>
  <si>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</si>
  <si>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</si>
  <si>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</si>
  <si>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</si>
  <si>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</si>
  <si>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</si>
  <si>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</si>
  <si>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</si>
  <si>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</si>
  <si>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</si>
  <si>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</si>
  <si>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</si>
  <si>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</si>
  <si>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</si>
  <si>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</si>
  <si>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</si>
  <si>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</si>
  <si>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</si>
  <si>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</si>
  <si>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</si>
  <si>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</si>
  <si>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</si>
  <si>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</si>
  <si>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</si>
  <si>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</si>
  <si>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</si>
  <si>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</si>
  <si>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</si>
  <si>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</si>
  <si>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</si>
  <si>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</si>
  <si>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</si>
  <si>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</si>
  <si>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</si>
  <si>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</si>
  <si>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</si>
  <si>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</si>
  <si>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</si>
  <si>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</si>
  <si>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</si>
  <si>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</si>
  <si>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</si>
  <si>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</si>
  <si>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</si>
  <si>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</si>
  <si>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</si>
  <si>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</si>
  <si>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</si>
  <si>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</si>
  <si>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</si>
  <si>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</si>
  <si>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</si>
  <si>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</si>
  <si>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</si>
  <si>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</si>
  <si>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</si>
  <si>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</si>
  <si>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</si>
  <si>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</si>
  <si>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</si>
  <si>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</si>
  <si>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</si>
  <si>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</si>
  <si>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</si>
  <si>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</si>
  <si>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</si>
  <si>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</si>
  <si>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</si>
  <si>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</si>
  <si>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</si>
  <si>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</si>
  <si>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</si>
  <si>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</si>
  <si>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</si>
  <si>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</si>
  <si>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</si>
  <si>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</si>
  <si>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</si>
  <si>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</si>
  <si>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</si>
  <si>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</si>
  <si>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</si>
  <si>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</si>
  <si>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</si>
  <si>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</si>
  <si>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</si>
  <si>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</si>
  <si>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</si>
  <si>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</si>
  <si>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</si>
  <si>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</si>
  <si>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</si>
  <si>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</si>
  <si>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</si>
  <si>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</si>
  <si>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</si>
  <si>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</si>
  <si>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</si>
  <si>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</si>
  <si>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</si>
  <si>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</si>
  <si>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</si>
  <si>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</si>
  <si>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</si>
  <si>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</si>
  <si>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</si>
  <si>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</si>
  <si>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</si>
  <si>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</si>
  <si>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</si>
  <si>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</si>
  <si>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</si>
  <si>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</si>
  <si>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</si>
  <si>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</si>
  <si>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</si>
  <si>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</si>
  <si>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</si>
  <si>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</si>
  <si>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</si>
  <si>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</si>
  <si>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</si>
  <si>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</si>
  <si>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</si>
  <si>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</si>
  <si>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</si>
  <si>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</si>
  <si>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</si>
  <si>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</si>
  <si>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</si>
  <si>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</si>
  <si>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</si>
  <si>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</si>
  <si>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</si>
  <si>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</si>
  <si>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</si>
  <si>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</si>
  <si>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</si>
  <si>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</si>
  <si>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</si>
  <si>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</si>
  <si>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</si>
  <si>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</si>
  <si>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</si>
  <si>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</si>
  <si>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</si>
  <si>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</si>
  <si>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</si>
  <si>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</si>
  <si>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</si>
  <si>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</si>
  <si>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</si>
  <si>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</si>
  <si>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</si>
  <si>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</si>
  <si>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</si>
  <si>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</si>
  <si>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</si>
  <si>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</si>
  <si>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</si>
  <si>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</si>
  <si>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</si>
  <si>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</si>
  <si>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</si>
  <si>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</si>
  <si>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</si>
  <si>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</si>
  <si>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</si>
  <si>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</si>
  <si>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</si>
  <si>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</si>
  <si>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</si>
  <si>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</si>
  <si>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</si>
  <si>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</si>
  <si>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</si>
  <si>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</si>
  <si>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</si>
  <si>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</si>
  <si>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</si>
  <si>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</si>
  <si>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</si>
  <si>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</si>
  <si>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</si>
  <si>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</si>
  <si>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</si>
  <si>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</si>
  <si>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</si>
  <si>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</si>
  <si>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</si>
  <si>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</si>
  <si>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</si>
  <si>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</si>
  <si>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</si>
  <si>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</si>
  <si>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</si>
  <si>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</si>
  <si>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</si>
  <si>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</si>
  <si>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</si>
  <si>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</si>
  <si>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</si>
  <si>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</si>
  <si>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</si>
  <si>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</si>
  <si>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</si>
  <si>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</si>
  <si>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</si>
  <si>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</si>
  <si>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</si>
  <si>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</si>
  <si>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</si>
  <si>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</si>
  <si>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</si>
  <si>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</si>
  <si>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</si>
  <si>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</si>
  <si>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</si>
  <si>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</si>
  <si>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</si>
  <si>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</si>
  <si>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</si>
  <si>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</si>
  <si>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</si>
  <si>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</si>
  <si>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</si>
  <si>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</si>
  <si>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</si>
  <si>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</si>
  <si>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</si>
  <si>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</si>
  <si>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</si>
  <si>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</si>
  <si>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</si>
  <si>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</si>
  <si>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</si>
  <si>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</si>
  <si>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</si>
  <si>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</si>
  <si>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</si>
  <si>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</si>
  <si>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</si>
  <si>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</si>
  <si>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</si>
  <si>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</si>
  <si>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</si>
  <si>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</si>
  <si>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</si>
  <si>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</si>
  <si>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</si>
  <si>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</si>
  <si>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</si>
  <si>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</si>
  <si>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</si>
  <si>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</si>
  <si>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</si>
  <si>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</si>
  <si>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</si>
  <si>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</si>
  <si>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</si>
  <si>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</si>
  <si>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</si>
  <si>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</si>
  <si>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</si>
  <si>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</si>
  <si>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</si>
  <si>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</si>
  <si>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</si>
  <si>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</si>
  <si>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</si>
  <si>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</si>
  <si>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</si>
  <si>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</si>
  <si>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</si>
  <si>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</si>
  <si>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</si>
  <si>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</si>
  <si>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</si>
  <si>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</si>
  <si>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</si>
  <si>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</si>
  <si>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</si>
  <si>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</si>
  <si>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</si>
  <si>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</si>
  <si>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</si>
  <si>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</si>
  <si>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</si>
  <si>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</si>
  <si>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</si>
  <si>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</si>
  <si>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</si>
  <si>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</si>
  <si>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</si>
  <si>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</si>
  <si>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</si>
  <si>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</si>
  <si>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</si>
  <si>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</si>
  <si>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</si>
  <si>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</si>
  <si>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</si>
  <si>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</si>
  <si>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</si>
  <si>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</si>
  <si>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</si>
  <si>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</si>
  <si>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</si>
  <si>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</si>
  <si>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</si>
  <si>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</si>
  <si>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</si>
  <si>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</si>
  <si>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</si>
  <si>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</si>
  <si>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</si>
  <si>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</si>
  <si>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</si>
  <si>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</si>
  <si>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</si>
  <si>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</si>
  <si>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</si>
  <si>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</si>
  <si>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</si>
  <si>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</si>
  <si>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</si>
  <si>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</si>
  <si>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</si>
  <si>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</si>
  <si>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</si>
  <si>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</si>
  <si>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</si>
  <si>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</si>
  <si>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</si>
  <si>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</si>
  <si>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</si>
  <si>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</si>
  <si>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</si>
  <si>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</si>
  <si>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</si>
  <si>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</si>
  <si>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</si>
  <si>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</si>
  <si>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</si>
  <si>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</si>
  <si>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</si>
  <si>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</si>
  <si>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</si>
  <si>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</si>
  <si>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</si>
  <si>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</si>
  <si>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</si>
  <si>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</si>
  <si>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</si>
  <si>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</si>
  <si>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</si>
  <si>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</si>
  <si>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</si>
  <si>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</si>
  <si>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</si>
  <si>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</si>
  <si>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</si>
  <si>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</si>
  <si>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</si>
  <si>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</si>
  <si>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</si>
  <si>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</si>
  <si>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</si>
  <si>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</si>
  <si>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</si>
  <si>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</si>
  <si>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</si>
  <si>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</si>
  <si>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</si>
  <si>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</si>
  <si>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</si>
  <si>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</si>
  <si>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</si>
  <si>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</si>
  <si>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</si>
  <si>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</si>
  <si>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</si>
  <si>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</si>
  <si>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</si>
  <si>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</si>
  <si>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</si>
  <si>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</si>
  <si>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</si>
  <si>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</si>
  <si>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</si>
  <si>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</si>
  <si>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</si>
  <si>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</si>
  <si>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</si>
  <si>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</si>
  <si>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</si>
  <si>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</si>
  <si>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</si>
  <si>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</si>
  <si>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</si>
  <si>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</si>
  <si>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</si>
  <si>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</si>
  <si>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</si>
  <si>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</si>
  <si>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</si>
  <si>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</si>
  <si>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</si>
  <si>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</si>
  <si>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</si>
  <si>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</si>
  <si>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</si>
  <si>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</si>
  <si>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</si>
  <si>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</si>
  <si>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</si>
  <si>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</si>
  <si>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</si>
  <si>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</si>
  <si>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</si>
  <si>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</si>
  <si>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</si>
  <si>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</si>
  <si>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</si>
  <si>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</si>
  <si>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</si>
  <si>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</si>
  <si>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</si>
  <si>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</si>
  <si>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</si>
  <si>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</si>
  <si>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</si>
  <si>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</si>
  <si>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</si>
  <si>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</si>
  <si>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</si>
  <si>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</si>
  <si>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</si>
  <si>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</si>
  <si>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</si>
  <si>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</si>
  <si>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</si>
  <si>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</si>
  <si>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</si>
  <si>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</si>
  <si>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</si>
  <si>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</si>
  <si>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</si>
  <si>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</si>
  <si>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</si>
  <si>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</si>
  <si>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</si>
  <si>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</si>
  <si>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</si>
  <si>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</si>
  <si>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</si>
  <si>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</si>
  <si>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</si>
  <si>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</si>
  <si>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</si>
  <si>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</si>
  <si>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</si>
  <si>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</si>
  <si>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</si>
  <si>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</si>
  <si>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</si>
  <si>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</si>
  <si>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</si>
  <si>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</si>
  <si>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</si>
  <si>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</si>
  <si>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</si>
  <si>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</si>
  <si>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</si>
  <si>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</si>
  <si>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</si>
  <si>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</si>
  <si>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</si>
  <si>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</si>
  <si>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</si>
  <si>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</si>
  <si>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</si>
  <si>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</si>
  <si>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</si>
  <si>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</si>
  <si>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</si>
  <si>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</si>
  <si>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</si>
  <si>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</si>
  <si>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</si>
  <si>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</si>
  <si>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</si>
  <si>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</si>
  <si>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</si>
  <si>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</si>
  <si>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</si>
  <si>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</si>
  <si>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</si>
  <si>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</si>
  <si>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</si>
  <si>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</si>
  <si>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</si>
  <si>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</si>
  <si>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</si>
  <si>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</si>
  <si>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</si>
  <si>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</si>
  <si>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</si>
  <si>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</si>
  <si>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</si>
  <si>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</si>
  <si>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</si>
  <si>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</si>
  <si>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</si>
  <si>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</si>
  <si>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</si>
  <si>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</si>
  <si>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</si>
  <si>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</si>
  <si>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</si>
  <si>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</si>
  <si>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</si>
  <si>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</si>
  <si>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</si>
  <si>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</si>
  <si>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</si>
  <si>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</si>
  <si>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</si>
  <si>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</si>
  <si>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</si>
  <si>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</si>
  <si>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</si>
  <si>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</si>
  <si>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</si>
  <si>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</si>
  <si>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</si>
  <si>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</si>
  <si>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</si>
  <si>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</si>
  <si>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</si>
  <si>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</si>
  <si>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</si>
  <si>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</si>
  <si>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</si>
  <si>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</si>
  <si>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</si>
  <si>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</si>
  <si>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</si>
  <si>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</si>
  <si>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</si>
  <si>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</si>
  <si>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</si>
  <si>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</si>
  <si>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</si>
  <si>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</si>
  <si>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</si>
  <si>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</si>
  <si>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</si>
  <si>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</si>
  <si>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</si>
  <si>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</si>
  <si>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</si>
  <si>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</si>
  <si>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</si>
  <si>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</si>
  <si>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</si>
  <si>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</si>
  <si>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</si>
  <si>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</si>
  <si>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</si>
  <si>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</si>
  <si>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</si>
  <si>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</si>
  <si>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</si>
  <si>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</si>
  <si>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</si>
  <si>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</si>
  <si>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</si>
  <si>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</si>
  <si>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</si>
  <si>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</si>
  <si>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</si>
  <si>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</si>
  <si>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</si>
  <si>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</si>
  <si>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</si>
  <si>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</si>
  <si>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</si>
  <si>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</si>
  <si>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</si>
  <si>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</si>
  <si>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</si>
  <si>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</si>
  <si>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</si>
  <si>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</si>
  <si>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</si>
  <si>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</si>
  <si>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</si>
  <si>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</si>
  <si>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</si>
  <si>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</si>
  <si>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</si>
  <si>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</si>
  <si>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</si>
  <si>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</si>
  <si>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</si>
  <si>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</si>
  <si>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</si>
  <si>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</si>
  <si>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</si>
  <si>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</si>
  <si>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</si>
  <si>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</si>
  <si>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</si>
  <si>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</si>
  <si>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</si>
  <si>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</si>
  <si>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</si>
  <si>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</si>
  <si>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</si>
  <si>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</si>
  <si>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</si>
  <si>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</si>
  <si>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</si>
  <si>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</si>
  <si>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</si>
  <si>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</si>
  <si>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</si>
  <si>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</si>
  <si>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</si>
  <si>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</si>
  <si>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</si>
  <si>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</si>
  <si>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</si>
  <si>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</si>
  <si>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</si>
  <si>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</si>
  <si>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</si>
  <si>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</si>
  <si>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</si>
  <si>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</si>
  <si>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</si>
  <si>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</si>
  <si>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</si>
  <si>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</si>
  <si>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</si>
  <si>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</si>
  <si>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</si>
  <si>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</si>
  <si>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</si>
  <si>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</si>
  <si>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</si>
  <si>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</si>
  <si>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</si>
  <si>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</si>
  <si>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</si>
  <si>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</si>
  <si>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</si>
  <si>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</si>
  <si>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</si>
  <si>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</si>
  <si>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</si>
  <si>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</si>
  <si>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</si>
  <si>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</si>
  <si>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</si>
  <si>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</si>
  <si>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</si>
  <si>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</si>
  <si>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</si>
  <si>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</si>
  <si>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</si>
  <si>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</si>
  <si>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</si>
  <si>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</si>
  <si>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</si>
  <si>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</si>
  <si>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</si>
  <si>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</si>
  <si>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</si>
  <si>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</si>
  <si>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</si>
  <si>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</si>
  <si>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</si>
  <si>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</si>
  <si>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</si>
  <si>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</si>
  <si>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</si>
  <si>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</si>
  <si>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</si>
  <si>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</si>
  <si>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</si>
  <si>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</si>
  <si>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</si>
  <si>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</si>
  <si>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</si>
  <si>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</si>
  <si>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</si>
  <si>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</si>
  <si>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</si>
  <si>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</si>
  <si>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</si>
  <si>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</si>
  <si>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</si>
  <si>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</si>
  <si>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</si>
  <si>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</si>
  <si>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</si>
  <si>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</si>
  <si>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</si>
  <si>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</si>
  <si>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</si>
  <si>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</si>
  <si>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</si>
  <si>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</si>
  <si>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</si>
  <si>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</si>
  <si>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</si>
  <si>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</si>
  <si>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</si>
  <si>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</si>
  <si>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</si>
  <si>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</si>
  <si>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</si>
  <si>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</si>
  <si>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</si>
  <si>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</si>
  <si>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</si>
  <si>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</si>
  <si>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</si>
  <si>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</si>
  <si>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</si>
  <si>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</si>
  <si>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</si>
  <si>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</si>
  <si>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</si>
  <si>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</si>
  <si>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</si>
  <si>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</si>
  <si>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</si>
  <si>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</si>
  <si>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</si>
  <si>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</si>
  <si>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</si>
  <si>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</si>
  <si>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</si>
  <si>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</si>
  <si>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</si>
  <si>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</si>
  <si>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</si>
  <si>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</si>
  <si>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</si>
  <si>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</si>
  <si>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</si>
  <si>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</si>
  <si>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</si>
  <si>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</si>
  <si>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</si>
  <si>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</si>
  <si>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</si>
  <si>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</si>
  <si>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</si>
  <si>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</si>
  <si>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</si>
  <si>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</si>
  <si>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</si>
  <si>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</si>
  <si>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</si>
  <si>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</si>
  <si>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</si>
  <si>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</si>
  <si>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</si>
  <si>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</si>
  <si>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</si>
  <si>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</si>
  <si>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</si>
  <si>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</si>
  <si>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</si>
  <si>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</si>
  <si>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</si>
  <si>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</si>
  <si>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</si>
  <si>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</si>
  <si>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</si>
  <si>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</si>
  <si>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</si>
  <si>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</si>
  <si>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</si>
  <si>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</si>
  <si>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</si>
  <si>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</si>
  <si>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</si>
  <si>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</si>
  <si>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</si>
  <si>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</si>
  <si>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</si>
  <si>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</si>
  <si>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</si>
  <si>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</si>
  <si>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</si>
  <si>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</si>
  <si>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</si>
  <si>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</si>
  <si>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</si>
  <si>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</si>
  <si>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</si>
  <si>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</si>
  <si>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</si>
  <si>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</si>
  <si>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</si>
  <si>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</si>
  <si>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</si>
  <si>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</si>
  <si>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</si>
  <si>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</si>
  <si>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</si>
  <si>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</si>
  <si>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</si>
  <si>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</si>
  <si>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</si>
  <si>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</si>
  <si>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</si>
  <si>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</si>
  <si>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</si>
  <si>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</si>
  <si>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</si>
  <si>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</si>
  <si>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</si>
  <si>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</si>
  <si>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</si>
  <si>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</si>
  <si>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</si>
  <si>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</si>
  <si>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</si>
  <si>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</si>
  <si>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</si>
  <si>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</si>
  <si>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</si>
  <si>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</si>
  <si>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</si>
  <si>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</si>
  <si>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</si>
  <si>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</si>
  <si>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</si>
  <si>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</si>
  <si>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</si>
  <si>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</si>
  <si>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</si>
  <si>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</si>
  <si>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</si>
  <si>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</si>
  <si>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</si>
  <si>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</si>
  <si>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</si>
  <si>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</si>
  <si>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</si>
  <si>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</si>
  <si>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</si>
  <si>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</si>
  <si>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</si>
  <si>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</si>
  <si>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</si>
  <si>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</si>
  <si>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</si>
  <si>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</si>
  <si>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</si>
  <si>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</si>
  <si>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</si>
  <si>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</si>
  <si>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</si>
  <si>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</si>
  <si>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</si>
  <si>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</si>
  <si>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</si>
  <si>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</si>
  <si>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</si>
  <si>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</si>
  <si>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</si>
  <si>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</si>
  <si>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</si>
  <si>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</si>
  <si>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</si>
  <si>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</si>
  <si>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</si>
  <si>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</si>
  <si>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</si>
  <si>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</si>
  <si>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</si>
  <si>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</si>
  <si>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</si>
  <si>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</si>
  <si>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</si>
  <si>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</si>
  <si>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</si>
  <si>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</si>
  <si>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</si>
  <si>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</si>
  <si>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</si>
  <si>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</si>
  <si>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</si>
  <si>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</si>
  <si>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</si>
  <si>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</si>
  <si>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</si>
  <si>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</si>
  <si>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</si>
  <si>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</si>
  <si>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</si>
  <si>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</si>
  <si>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</si>
  <si>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</si>
  <si>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</si>
  <si>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</si>
  <si>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</si>
  <si>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</si>
  <si>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</si>
  <si>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</si>
  <si>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</si>
  <si>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</si>
  <si>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</si>
  <si>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</si>
  <si>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</si>
  <si>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</si>
  <si>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</si>
  <si>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</si>
  <si>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</si>
  <si>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</si>
  <si>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</si>
  <si>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</si>
  <si>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</si>
  <si>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</si>
  <si>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</si>
  <si>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</si>
  <si>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</si>
  <si>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</si>
  <si>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</si>
  <si>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</si>
  <si>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</si>
  <si>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</si>
  <si>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</si>
  <si>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</si>
  <si>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</si>
  <si>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</si>
  <si>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</si>
  <si>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</si>
  <si>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</si>
  <si>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</si>
  <si>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</si>
  <si>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</si>
  <si>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</si>
  <si>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</si>
  <si>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</si>
  <si>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</si>
  <si>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</si>
  <si>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</si>
  <si>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</si>
  <si>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</si>
  <si>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</si>
  <si>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</si>
  <si>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</si>
  <si>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</si>
  <si>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</si>
  <si>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</si>
  <si>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</si>
  <si>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</si>
  <si>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</si>
  <si>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</si>
  <si>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</si>
  <si>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</si>
  <si>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</si>
  <si>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</si>
  <si>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</si>
  <si>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</si>
  <si>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</si>
  <si>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</si>
  <si>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</si>
  <si>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</si>
  <si>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</si>
  <si>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</si>
  <si>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</si>
  <si>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</si>
  <si>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</si>
  <si>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</si>
  <si>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</si>
  <si>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</si>
  <si>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</si>
  <si>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</si>
  <si>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</si>
  <si>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</si>
  <si>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</si>
  <si>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</si>
  <si>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</si>
  <si>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</si>
  <si>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</si>
  <si>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</si>
  <si>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</si>
  <si>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</si>
  <si>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</si>
  <si>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</si>
  <si>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</si>
  <si>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</si>
  <si>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</si>
  <si>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</si>
  <si>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</si>
  <si>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</si>
  <si>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</si>
  <si>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</si>
  <si>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</si>
  <si>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</si>
  <si>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</si>
  <si>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</si>
  <si>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</si>
  <si>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</si>
  <si>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</si>
  <si>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</si>
  <si>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</si>
  <si>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</si>
  <si>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</si>
  <si>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</si>
  <si>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</si>
  <si>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</si>
  <si>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</si>
  <si>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</si>
  <si>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</si>
  <si>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</si>
  <si>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</si>
  <si>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</si>
  <si>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</si>
  <si>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</si>
  <si>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</si>
  <si>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</si>
  <si>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</si>
  <si>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</si>
  <si>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</si>
  <si>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</si>
  <si>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</si>
  <si>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</si>
  <si>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</si>
  <si>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</si>
  <si>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</si>
  <si>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</si>
  <si>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</si>
  <si>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</si>
  <si>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</si>
  <si>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</si>
  <si>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</si>
  <si>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</si>
  <si>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</si>
  <si>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</si>
  <si>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</si>
  <si>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</si>
  <si>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</si>
  <si>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</si>
  <si>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</si>
  <si>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</si>
  <si>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</si>
  <si>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</si>
  <si>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</si>
  <si>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</si>
  <si>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</si>
  <si>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</si>
  <si>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</si>
  <si>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</si>
  <si>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</si>
  <si>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</si>
  <si>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</si>
  <si>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</si>
  <si>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</si>
  <si>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</si>
  <si>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</si>
  <si>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</si>
  <si>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</si>
  <si>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</si>
  <si>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</si>
  <si>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</si>
  <si>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</si>
  <si>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</si>
  <si>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</si>
  <si>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</si>
  <si>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</si>
  <si>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</si>
  <si>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</si>
  <si>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</si>
  <si>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</si>
  <si>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</si>
  <si>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</si>
  <si>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</si>
  <si>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</si>
  <si>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</si>
  <si>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</si>
  <si>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</si>
  <si>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</si>
  <si>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</si>
  <si>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</si>
  <si>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</si>
  <si>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</si>
  <si>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</si>
  <si>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</si>
  <si>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</si>
  <si>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</si>
  <si>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</si>
  <si>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</si>
  <si>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</si>
  <si>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</si>
  <si>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</si>
  <si>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</si>
  <si>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</si>
  <si>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</si>
  <si>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</si>
  <si>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</si>
  <si>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</si>
  <si>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</si>
  <si>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</si>
  <si>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</si>
  <si>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</si>
  <si>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</si>
  <si>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</si>
  <si>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</si>
  <si>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</si>
  <si>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</si>
  <si>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</si>
  <si>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</si>
  <si>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</si>
  <si>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</si>
  <si>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</si>
  <si>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</si>
  <si>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</si>
  <si>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</si>
  <si>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</si>
  <si>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</si>
  <si>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</si>
  <si>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</si>
  <si>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</si>
  <si>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</si>
  <si>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</si>
  <si>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</si>
  <si>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</si>
  <si>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</si>
  <si>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</si>
  <si>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</si>
  <si>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</si>
  <si>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</si>
  <si>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</si>
  <si>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</si>
  <si>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</si>
  <si>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</si>
  <si>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</si>
  <si>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</si>
  <si>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</si>
  <si>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</si>
  <si>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</si>
  <si>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</si>
  <si>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</si>
  <si>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</si>
  <si>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</si>
  <si>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</si>
  <si>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</si>
  <si>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</si>
  <si>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</si>
  <si>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</si>
  <si>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</si>
  <si>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</si>
  <si>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</si>
  <si>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</si>
  <si>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</si>
  <si>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</si>
  <si>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</si>
  <si>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</si>
  <si>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</si>
  <si>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</si>
  <si>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</si>
  <si>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</si>
  <si>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</si>
  <si>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</si>
  <si>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</si>
  <si>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</si>
  <si>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</si>
  <si>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</si>
  <si>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</si>
  <si>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</si>
  <si>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</si>
  <si>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</si>
  <si>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</si>
  <si>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</si>
  <si>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</si>
  <si>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</si>
  <si>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</si>
  <si>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</si>
  <si>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</si>
  <si>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</si>
  <si>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</si>
  <si>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</si>
  <si>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</si>
  <si>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</si>
  <si>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</si>
  <si>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</si>
  <si>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</si>
  <si>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</si>
  <si>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</si>
  <si>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</si>
  <si>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</si>
  <si>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</si>
  <si>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</si>
  <si>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</si>
  <si>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</si>
  <si>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</si>
  <si>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</si>
  <si>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</si>
  <si>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</si>
  <si>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</si>
  <si>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</si>
  <si>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</si>
  <si>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</si>
  <si>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</si>
  <si>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</si>
  <si>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</si>
  <si>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</si>
  <si>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</si>
  <si>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</si>
  <si>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</si>
  <si>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</si>
  <si>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</si>
  <si>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</si>
  <si>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</si>
  <si>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</si>
  <si>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</si>
  <si>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</si>
  <si>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</si>
  <si>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</si>
  <si>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</si>
  <si>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</si>
  <si>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</si>
  <si>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</si>
  <si>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</si>
  <si>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</si>
  <si>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</si>
  <si>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</si>
  <si>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</si>
  <si>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</si>
  <si>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</si>
  <si>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</si>
  <si>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</si>
  <si>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</si>
  <si>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</si>
  <si>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</si>
  <si>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</si>
  <si>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</si>
  <si>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</si>
  <si>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</si>
  <si>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</si>
  <si>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</si>
  <si>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</si>
  <si>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</si>
  <si>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</si>
  <si>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</si>
  <si>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</si>
  <si>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</si>
  <si>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</si>
  <si>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</si>
  <si>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</si>
  <si>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</si>
  <si>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</si>
  <si>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</si>
  <si>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</si>
  <si>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</si>
  <si>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</si>
  <si>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</si>
  <si>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</si>
  <si>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</si>
  <si>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</si>
  <si>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</si>
  <si>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</si>
  <si>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</si>
  <si>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</si>
  <si>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</si>
  <si>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</si>
  <si>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</si>
  <si>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</si>
  <si>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</si>
  <si>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</si>
  <si>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</si>
  <si>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</si>
  <si>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</si>
  <si>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</si>
  <si>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</si>
  <si>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</si>
  <si>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</si>
  <si>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</si>
  <si>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</si>
  <si>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</si>
  <si>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</si>
  <si>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</si>
  <si>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</si>
  <si>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</si>
  <si>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</si>
  <si>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</si>
  <si>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</si>
  <si>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</si>
  <si>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</si>
  <si>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</si>
  <si>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</si>
  <si>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</si>
  <si>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</si>
  <si>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</si>
  <si>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</si>
  <si>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</si>
  <si>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</si>
  <si>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</si>
  <si>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</si>
  <si>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</si>
  <si>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</si>
  <si>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</si>
  <si>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</si>
  <si>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</si>
  <si>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</si>
  <si>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</si>
  <si>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</si>
  <si>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</si>
  <si>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</si>
  <si>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</si>
  <si>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</si>
  <si>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</si>
  <si>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</si>
  <si>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</si>
  <si>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</si>
  <si>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</si>
  <si>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</si>
  <si>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</si>
  <si>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</si>
  <si>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</si>
  <si>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</si>
  <si>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</si>
  <si>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</si>
  <si>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</si>
  <si>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</si>
  <si>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</si>
  <si>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</si>
  <si>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</si>
  <si>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</si>
  <si>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</si>
  <si>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</si>
  <si>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</si>
  <si>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</si>
  <si>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</si>
  <si>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</si>
  <si>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</si>
  <si>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</si>
  <si>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</si>
  <si>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</si>
  <si>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</si>
  <si>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</si>
  <si>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</si>
  <si>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</si>
  <si>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</si>
  <si>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</si>
  <si>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</si>
  <si>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</si>
  <si>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</si>
  <si>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</si>
  <si>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</si>
  <si>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</si>
  <si>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</si>
  <si>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</si>
  <si>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</si>
  <si>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</si>
  <si>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</si>
  <si>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</si>
  <si>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</si>
  <si>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</si>
  <si>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</si>
  <si>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</si>
  <si>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</si>
  <si>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</si>
  <si>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</si>
  <si>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</si>
  <si>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</si>
  <si>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</si>
  <si>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</si>
  <si>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</si>
  <si>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</si>
  <si>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</si>
  <si>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</si>
  <si>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</si>
  <si>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</si>
  <si>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</si>
  <si>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</si>
  <si>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</si>
  <si>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</si>
  <si>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</si>
  <si>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</si>
  <si>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</si>
  <si>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</si>
  <si>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</si>
  <si>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</si>
  <si>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</si>
  <si>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</si>
  <si>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</si>
  <si>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</si>
  <si>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</si>
  <si>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</si>
  <si>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</si>
  <si>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</si>
  <si>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</si>
  <si>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</si>
  <si>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</si>
  <si>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</si>
  <si>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</si>
  <si>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</si>
  <si>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</si>
  <si>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</si>
  <si>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</si>
  <si>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</si>
  <si>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</si>
  <si>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</si>
  <si>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</si>
  <si>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</si>
  <si>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</si>
  <si>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</si>
  <si>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</si>
  <si>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</si>
  <si>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</si>
  <si>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</si>
  <si>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</si>
  <si>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</si>
  <si>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</si>
  <si>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</si>
  <si>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</si>
  <si>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</si>
  <si>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</si>
  <si>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</si>
  <si>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</si>
  <si>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</si>
  <si>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</si>
  <si>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</si>
  <si>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</si>
  <si>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</si>
  <si>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</si>
  <si>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</si>
  <si>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</si>
  <si>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</si>
  <si>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</si>
  <si>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</si>
  <si>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</si>
  <si>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</si>
  <si>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</si>
  <si>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</si>
  <si>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</si>
  <si>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</si>
  <si>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</si>
  <si>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</si>
  <si>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</si>
  <si>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</si>
  <si>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</si>
  <si>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</si>
  <si>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</si>
  <si>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</si>
  <si>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</si>
  <si>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</si>
  <si>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</si>
  <si>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</si>
  <si>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</si>
  <si>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</si>
  <si>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</si>
  <si>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</si>
  <si>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</si>
  <si>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</si>
  <si>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</si>
  <si>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</si>
  <si>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</si>
  <si>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</si>
  <si>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</si>
  <si>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</si>
  <si>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</si>
  <si>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</si>
  <si>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</si>
  <si>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</si>
  <si>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</si>
  <si>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</si>
  <si>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</si>
  <si>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</si>
  <si>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</si>
  <si>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</si>
  <si>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</si>
  <si>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</si>
  <si>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</si>
  <si>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</si>
  <si>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</si>
  <si>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</si>
  <si>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</si>
  <si>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</si>
  <si>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</si>
  <si>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</si>
  <si>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</si>
  <si>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</si>
  <si>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</si>
  <si>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</si>
  <si>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</si>
  <si>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</si>
  <si>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</si>
  <si>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</si>
  <si>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</si>
  <si>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</si>
  <si>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</si>
  <si>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</si>
  <si>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</si>
  <si>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</si>
  <si>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</si>
  <si>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</si>
  <si>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</si>
  <si>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</si>
  <si>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</si>
  <si>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</si>
  <si>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</si>
  <si>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</si>
  <si>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</si>
  <si>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</si>
  <si>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</si>
  <si>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</si>
  <si>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</si>
  <si>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</si>
  <si>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</si>
  <si>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</si>
  <si>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</si>
  <si>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</si>
  <si>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</si>
  <si>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</si>
  <si>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</si>
  <si>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</si>
  <si>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</si>
  <si>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</si>
  <si>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</si>
  <si>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</si>
  <si>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</si>
  <si>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</si>
  <si>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</si>
  <si>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</si>
  <si>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</si>
  <si>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</si>
  <si>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</si>
  <si>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</si>
  <si>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</si>
  <si>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</si>
  <si>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</si>
  <si>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</si>
  <si>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</si>
  <si>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</si>
  <si>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</si>
  <si>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</si>
  <si>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</si>
  <si>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</si>
  <si>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</si>
  <si>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</si>
  <si>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</si>
  <si>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</si>
  <si>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</si>
  <si>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</si>
  <si>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</si>
  <si>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</si>
  <si>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</si>
  <si>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</si>
  <si>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</si>
  <si>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</si>
  <si>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</si>
  <si>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</si>
  <si>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</si>
  <si>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</si>
  <si>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</si>
  <si>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</si>
  <si>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</si>
  <si>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</si>
  <si>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</si>
  <si>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</si>
  <si>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</si>
  <si>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</si>
  <si>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</si>
  <si>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</si>
  <si>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</si>
  <si>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</si>
  <si>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</si>
  <si>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</si>
  <si>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</si>
  <si>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</si>
  <si>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</si>
  <si>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</si>
  <si>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</si>
  <si>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</si>
  <si>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</si>
  <si>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</si>
  <si>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</si>
  <si>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</si>
  <si>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</si>
  <si>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</si>
  <si>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</si>
  <si>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</si>
  <si>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</si>
  <si>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</si>
  <si>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</si>
  <si>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</si>
  <si>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</si>
  <si>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</si>
  <si>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</si>
  <si>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</si>
  <si>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</si>
  <si>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</si>
  <si>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</si>
  <si>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</si>
  <si>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</si>
  <si>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</si>
  <si>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</si>
  <si>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</si>
  <si>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</si>
  <si>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</si>
  <si>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</si>
  <si>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</si>
  <si>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</si>
  <si>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</si>
  <si>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</si>
  <si>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</si>
  <si>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</si>
  <si>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</si>
  <si>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</si>
  <si>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</si>
  <si>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</si>
  <si>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</si>
  <si>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</si>
  <si>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</si>
  <si>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</si>
  <si>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</si>
  <si>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</si>
  <si>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</si>
  <si>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</si>
  <si>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</si>
  <si>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</si>
  <si>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</si>
  <si>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</si>
  <si>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</si>
  <si>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</si>
  <si>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</si>
  <si>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</si>
  <si>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</si>
  <si>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</si>
  <si>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</si>
  <si>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</si>
  <si>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</si>
  <si>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</si>
  <si>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</si>
  <si>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</si>
  <si>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</si>
  <si>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</si>
  <si>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</si>
  <si>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</si>
  <si>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</si>
  <si>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</si>
  <si>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</si>
  <si>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</si>
  <si>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</si>
  <si>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</si>
  <si>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</si>
  <si>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</si>
  <si>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</si>
  <si>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</si>
  <si>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</si>
  <si>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</si>
  <si>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</si>
  <si>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</si>
  <si>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</si>
  <si>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</si>
  <si>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</si>
  <si>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</si>
  <si>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</si>
  <si>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</si>
  <si>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</si>
  <si>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</si>
  <si>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</si>
  <si>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</si>
  <si>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</si>
  <si>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</si>
  <si>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</si>
  <si>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</si>
  <si>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</si>
  <si>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</si>
  <si>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</si>
  <si>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</si>
  <si>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</si>
  <si>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</si>
  <si>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</si>
  <si>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</si>
  <si>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</si>
  <si>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</si>
  <si>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</si>
  <si>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</si>
  <si>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</si>
  <si>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</si>
  <si>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</si>
  <si>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</si>
  <si>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</si>
  <si>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</si>
  <si>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</si>
  <si>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</si>
  <si>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</si>
  <si>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</si>
  <si>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</si>
  <si>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</si>
  <si>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</si>
  <si>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</si>
  <si>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</si>
  <si>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</si>
  <si>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</si>
  <si>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</si>
  <si>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</si>
  <si>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</si>
  <si>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</si>
  <si>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</si>
  <si>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</si>
  <si>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</si>
  <si>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</si>
  <si>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</si>
  <si>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</si>
  <si>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</si>
  <si>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</si>
  <si>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</si>
  <si>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</si>
  <si>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</si>
  <si>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</si>
  <si>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</si>
  <si>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</si>
  <si>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</si>
  <si>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</si>
  <si>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</si>
  <si>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</si>
  <si>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</si>
  <si>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</si>
  <si>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</si>
  <si>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</si>
  <si>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</si>
  <si>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</si>
  <si>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</si>
  <si>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</si>
  <si>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</si>
  <si>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</si>
  <si>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</si>
  <si>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</si>
  <si>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</si>
  <si>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</si>
  <si>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</si>
  <si>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</si>
  <si>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</si>
  <si>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</si>
  <si>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</si>
  <si>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</si>
  <si>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</si>
  <si>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</si>
  <si>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</si>
  <si>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</si>
  <si>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</si>
  <si>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</si>
  <si>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</si>
  <si>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</si>
  <si>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</si>
  <si>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</si>
  <si>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</si>
  <si>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</si>
  <si>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</si>
  <si>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</si>
  <si>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</si>
  <si>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</si>
  <si>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</si>
  <si>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</si>
  <si>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</si>
  <si>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</si>
  <si>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</si>
  <si>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</si>
  <si>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</si>
  <si>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</si>
  <si>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</si>
  <si>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</si>
  <si>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</si>
  <si>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</si>
  <si>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</si>
  <si>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</si>
  <si>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</si>
  <si>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</si>
  <si>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</si>
  <si>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</si>
  <si>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</si>
  <si>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</si>
  <si>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</si>
  <si>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</si>
  <si>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</si>
  <si>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</si>
  <si>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</si>
  <si>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</si>
  <si>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</si>
  <si>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</si>
  <si>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</si>
  <si>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</si>
  <si>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</si>
  <si>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</si>
  <si>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</si>
  <si>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</si>
  <si>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</si>
  <si>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</si>
  <si>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</si>
  <si>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</si>
  <si>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</si>
  <si>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</si>
  <si>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</si>
  <si>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</si>
  <si>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</si>
  <si>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</si>
  <si>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</si>
  <si>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</si>
  <si>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</si>
  <si>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</si>
  <si>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</si>
  <si>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</si>
  <si>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</si>
  <si>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</si>
  <si>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</si>
  <si>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</si>
  <si>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</si>
  <si>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</si>
  <si>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</si>
  <si>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</si>
  <si>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</si>
  <si>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</si>
  <si>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</si>
  <si>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</si>
  <si>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</si>
  <si>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</si>
  <si>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</si>
  <si>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</si>
  <si>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</si>
  <si>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</si>
  <si>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</si>
  <si>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</si>
  <si>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</si>
  <si>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</si>
  <si>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</si>
  <si>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</si>
  <si>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</si>
  <si>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</si>
  <si>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</si>
  <si>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</si>
  <si>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</si>
  <si>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</si>
  <si>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</si>
  <si>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</si>
  <si>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</si>
  <si>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</si>
  <si>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</si>
  <si>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</si>
  <si>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</si>
  <si>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</si>
  <si>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</si>
  <si>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</si>
  <si>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</si>
  <si>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</si>
  <si>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</si>
  <si>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</si>
  <si>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</si>
  <si>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</si>
  <si>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</si>
  <si>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</si>
  <si>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</si>
  <si>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</si>
  <si>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</si>
  <si>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</si>
  <si>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</si>
  <si>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</si>
  <si>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</si>
  <si>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</si>
  <si>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</si>
  <si>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</si>
  <si>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</si>
  <si>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</si>
  <si>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</si>
  <si>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</si>
  <si>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</si>
  <si>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</si>
  <si>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</si>
  <si>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</si>
  <si>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</si>
  <si>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</si>
  <si>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</si>
  <si>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</si>
  <si>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</si>
  <si>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</si>
  <si>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</si>
  <si>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</si>
  <si>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</si>
  <si>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</si>
  <si>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</si>
  <si>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</si>
  <si>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</si>
  <si>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</si>
  <si>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</si>
  <si>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</si>
  <si>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</si>
  <si>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</si>
  <si>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</si>
  <si>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</si>
  <si>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</si>
  <si>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</si>
  <si>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</si>
  <si>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</si>
  <si>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</si>
  <si>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</si>
  <si>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</si>
  <si>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</si>
  <si>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</si>
  <si>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</si>
  <si>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</si>
  <si>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</si>
  <si>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</si>
  <si>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</si>
  <si>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</si>
  <si>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</si>
  <si>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</si>
  <si>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</si>
  <si>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</si>
  <si>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</si>
  <si>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</si>
  <si>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</si>
  <si>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</si>
  <si>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</si>
  <si>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</si>
  <si>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</si>
  <si>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</si>
  <si>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</si>
  <si>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</si>
  <si>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</si>
  <si>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</si>
  <si>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</si>
  <si>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</si>
  <si>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</si>
  <si>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</si>
  <si>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</si>
  <si>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</si>
  <si>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</si>
  <si>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</si>
  <si>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</si>
  <si>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</si>
  <si>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</si>
  <si>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</si>
  <si>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</si>
  <si>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</si>
  <si>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</si>
  <si>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</si>
  <si>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</si>
  <si>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</si>
  <si>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</si>
  <si>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</si>
  <si>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</si>
  <si>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</si>
  <si>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</si>
  <si>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</si>
  <si>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</si>
  <si>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</si>
  <si>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</si>
  <si>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</si>
  <si>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</si>
  <si>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</si>
  <si>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</si>
  <si>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</si>
  <si>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</si>
  <si>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</si>
  <si>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</si>
  <si>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</si>
  <si>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</si>
  <si>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</si>
  <si>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</si>
  <si>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</si>
  <si>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</si>
  <si>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</si>
  <si>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</si>
  <si>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</si>
  <si>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</si>
  <si>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</si>
  <si>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</si>
  <si>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</si>
  <si>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</si>
  <si>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</si>
  <si>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</si>
  <si>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</si>
  <si>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</si>
  <si>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</si>
  <si>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</si>
  <si>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</si>
  <si>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</si>
  <si>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</si>
  <si>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</si>
  <si>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</si>
  <si>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</si>
  <si>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</si>
  <si>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</si>
  <si>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</si>
  <si>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</si>
  <si>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</si>
  <si>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</si>
  <si>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</si>
  <si>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</si>
  <si>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</si>
  <si>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</si>
  <si>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</si>
  <si>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</si>
  <si>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</si>
  <si>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</si>
  <si>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</si>
  <si>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</si>
  <si>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</si>
  <si>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</si>
  <si>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</si>
  <si>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</si>
  <si>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</si>
  <si>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</si>
  <si>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</si>
  <si>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</si>
  <si>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</si>
  <si>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</si>
  <si>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</si>
  <si>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</si>
  <si>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</si>
  <si>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</si>
  <si>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</si>
  <si>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</si>
  <si>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</si>
  <si>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</si>
  <si>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</si>
  <si>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</si>
  <si>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</si>
  <si>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</si>
  <si>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</si>
  <si>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</si>
  <si>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</si>
  <si>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</si>
  <si>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</si>
  <si>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</si>
  <si>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</si>
  <si>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</si>
  <si>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</si>
  <si>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</si>
  <si>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</si>
  <si>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</si>
  <si>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</si>
  <si>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</si>
  <si>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</si>
  <si>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</si>
  <si>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</si>
  <si>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</si>
  <si>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</si>
  <si>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</si>
  <si>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</si>
  <si>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</si>
  <si>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</si>
  <si>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</si>
  <si>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</si>
  <si>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</si>
  <si>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</si>
  <si>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</si>
  <si>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</si>
  <si>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</si>
  <si>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</si>
  <si>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</si>
  <si>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</si>
  <si>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</si>
  <si>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</si>
  <si>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</si>
  <si>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</si>
  <si>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</si>
  <si>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</si>
  <si>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</si>
  <si>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</si>
  <si>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</si>
  <si>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</si>
  <si>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</si>
  <si>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</si>
  <si>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</si>
  <si>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</si>
  <si>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</si>
  <si>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</si>
  <si>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</si>
  <si>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</si>
  <si>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</si>
  <si>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</si>
  <si>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</si>
  <si>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</si>
  <si>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</si>
  <si>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</si>
  <si>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</si>
  <si>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</si>
  <si>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</si>
  <si>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</si>
  <si>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</si>
  <si>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</si>
  <si>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</si>
  <si>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</si>
  <si>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</si>
  <si>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</si>
  <si>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</si>
  <si>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</si>
  <si>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</si>
  <si>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</si>
  <si>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</si>
  <si>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</si>
  <si>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</si>
  <si>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</si>
  <si>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</si>
  <si>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</si>
  <si>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</si>
  <si>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</si>
  <si>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</si>
  <si>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</si>
  <si>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</si>
  <si>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</si>
  <si>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</si>
  <si>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</si>
  <si>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</si>
  <si>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</si>
  <si>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</si>
  <si>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</si>
  <si>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</si>
  <si>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</si>
  <si>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</si>
  <si>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</si>
  <si>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</si>
  <si>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</si>
  <si>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</si>
  <si>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</si>
  <si>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</si>
  <si>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</si>
  <si>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</si>
  <si>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</si>
  <si>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</si>
  <si>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</si>
  <si>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</si>
  <si>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</si>
  <si>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</si>
  <si>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</si>
  <si>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</si>
  <si>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</si>
  <si>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</si>
  <si>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</si>
  <si>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</si>
  <si>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</si>
  <si>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</si>
  <si>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</si>
  <si>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</si>
  <si>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</si>
  <si>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</si>
  <si>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</si>
  <si>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</si>
  <si>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</si>
  <si>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</si>
  <si>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</si>
  <si>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</si>
  <si>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</si>
  <si>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</si>
  <si>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</si>
  <si>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</si>
  <si>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</si>
  <si>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</si>
  <si>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</si>
  <si>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</si>
  <si>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</si>
  <si>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</si>
  <si>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</si>
  <si>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</si>
  <si>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</si>
  <si>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</si>
  <si>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</si>
  <si>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</si>
  <si>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</si>
  <si>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</si>
  <si>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</si>
  <si>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</si>
  <si>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</si>
  <si>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</si>
  <si>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</si>
  <si>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</si>
  <si>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</si>
  <si>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</si>
  <si>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</si>
  <si>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</si>
  <si>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</si>
  <si>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</si>
  <si>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</si>
  <si>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</si>
  <si>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</si>
  <si>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</si>
  <si>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</si>
  <si>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</si>
  <si>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</si>
  <si>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</si>
  <si>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</si>
  <si>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</si>
  <si>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</si>
  <si>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</si>
  <si>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</si>
  <si>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</si>
  <si>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</si>
  <si>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</si>
  <si>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</si>
  <si>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</si>
  <si>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</si>
  <si>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</si>
  <si>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</si>
  <si>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</si>
  <si>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</si>
  <si>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</si>
  <si>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</si>
  <si>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</si>
  <si>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</si>
  <si>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</si>
  <si>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</si>
  <si>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</si>
  <si>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</si>
  <si>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</si>
  <si>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</si>
  <si>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</si>
  <si>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</si>
  <si>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</si>
  <si>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</si>
  <si>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</si>
  <si>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</si>
  <si>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</si>
  <si>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</si>
  <si>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</si>
  <si>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</si>
  <si>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</si>
  <si>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</si>
  <si>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</si>
  <si>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</si>
  <si>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</si>
  <si>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</si>
  <si>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</si>
  <si>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</si>
  <si>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</si>
  <si>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</si>
  <si>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</si>
  <si>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</si>
  <si>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</si>
  <si>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</si>
  <si>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</si>
  <si>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</si>
  <si>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</si>
  <si>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</si>
  <si>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</si>
  <si>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</si>
  <si>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</si>
  <si>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</si>
  <si>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</si>
  <si>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</si>
  <si>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</si>
  <si>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</si>
  <si>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</si>
  <si>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</si>
  <si>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</si>
  <si>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</si>
  <si>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</si>
  <si>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</si>
  <si>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</si>
  <si>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</si>
  <si>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</si>
  <si>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</si>
  <si>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</si>
  <si>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</si>
  <si>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</si>
  <si>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</si>
  <si>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</si>
  <si>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</si>
  <si>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</si>
  <si>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</si>
  <si>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</si>
  <si>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</si>
  <si>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</si>
  <si>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</si>
  <si>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</si>
  <si>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</si>
  <si>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</si>
  <si>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</si>
  <si>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</si>
  <si>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</si>
  <si>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</si>
  <si>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</si>
  <si>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</si>
  <si>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</si>
  <si>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</si>
  <si>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</si>
  <si>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</si>
  <si>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</si>
  <si>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</si>
  <si>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</si>
  <si>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</si>
  <si>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</si>
  <si>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</si>
  <si>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</si>
  <si>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</si>
  <si>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</si>
  <si>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</si>
  <si>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</si>
  <si>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</si>
  <si>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</si>
  <si>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</si>
  <si>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</si>
  <si>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</si>
  <si>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</si>
  <si>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</si>
  <si>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</si>
  <si>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</si>
  <si>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</si>
  <si>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</si>
  <si>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</si>
  <si>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</si>
  <si>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</si>
  <si>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</si>
  <si>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</si>
  <si>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</si>
  <si>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</si>
  <si>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</si>
  <si>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</si>
  <si>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</si>
  <si>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</si>
  <si>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</si>
  <si>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</si>
  <si>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</si>
  <si>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</si>
  <si>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</si>
  <si>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</si>
  <si>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</si>
  <si>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</si>
  <si>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</si>
  <si>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</si>
  <si>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</si>
  <si>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</si>
  <si>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</si>
  <si>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</si>
  <si>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</si>
  <si>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</si>
  <si>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</si>
  <si>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</si>
  <si>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</si>
  <si>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</si>
  <si>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</si>
  <si>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</si>
  <si>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</si>
  <si>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</si>
  <si>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</si>
  <si>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</si>
  <si>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</si>
  <si>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</si>
  <si>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</si>
  <si>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</si>
  <si>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</si>
  <si>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</si>
  <si>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</si>
  <si>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</si>
  <si>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</si>
  <si>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</si>
  <si>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</si>
  <si>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</si>
  <si>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</si>
  <si>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</si>
  <si>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</si>
  <si>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</si>
  <si>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</si>
  <si>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</si>
  <si>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</si>
  <si>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</si>
  <si>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</si>
  <si>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</si>
  <si>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</si>
  <si>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</si>
  <si>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</si>
  <si>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</si>
  <si>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</si>
  <si>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</si>
  <si>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</si>
  <si>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</si>
  <si>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</si>
  <si>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</si>
  <si>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</si>
  <si>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</si>
  <si>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</si>
  <si>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</si>
  <si>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</si>
  <si>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</si>
  <si>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</si>
  <si>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</si>
  <si>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</si>
  <si>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</si>
  <si>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</si>
  <si>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</si>
  <si>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</si>
  <si>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</si>
  <si>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</si>
  <si>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</si>
  <si>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</si>
  <si>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</si>
  <si>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</si>
  <si>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</si>
  <si>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</si>
  <si>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</si>
  <si>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</si>
  <si>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</si>
  <si>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</si>
  <si>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</si>
  <si>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</si>
  <si>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</si>
  <si>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</si>
  <si>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</si>
  <si>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</si>
  <si>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</si>
  <si>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</si>
  <si>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</si>
  <si>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</si>
  <si>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</si>
  <si>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</si>
  <si>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</si>
  <si>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</si>
  <si>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</si>
  <si>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</si>
  <si>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</si>
  <si>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</si>
  <si>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</si>
  <si>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</si>
  <si>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</si>
  <si>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</si>
  <si>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</si>
  <si>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</si>
  <si>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</si>
  <si>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</si>
  <si>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</si>
  <si>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</si>
  <si>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</si>
  <si>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</si>
  <si>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</si>
  <si>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</si>
  <si>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</si>
  <si>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</si>
  <si>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</si>
  <si>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</si>
  <si>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</si>
  <si>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</si>
  <si>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</si>
  <si>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</si>
  <si>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</si>
  <si>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</si>
  <si>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</si>
  <si>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</si>
  <si>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</si>
  <si>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</si>
  <si>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</si>
  <si>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</si>
  <si>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</si>
  <si>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</si>
  <si>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</si>
  <si>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</si>
  <si>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</si>
  <si>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</si>
  <si>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</si>
  <si>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</si>
  <si>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</si>
  <si>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</si>
  <si>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</si>
  <si>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</si>
  <si>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</si>
  <si>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</si>
  <si>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</si>
  <si>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</si>
  <si>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</si>
  <si>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</si>
  <si>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</si>
  <si>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</si>
  <si>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</si>
  <si>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</si>
  <si>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</si>
  <si>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</si>
  <si>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</si>
  <si>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</si>
  <si>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</si>
  <si>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</si>
  <si>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</si>
  <si>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</si>
  <si>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</si>
  <si>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</si>
  <si>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</si>
  <si>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</si>
  <si>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</si>
  <si>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</si>
  <si>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</si>
  <si>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</si>
  <si>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</si>
  <si>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</si>
  <si>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</si>
  <si>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</si>
  <si>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</si>
  <si>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</si>
  <si>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</si>
  <si>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</si>
  <si>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</si>
  <si>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</si>
  <si>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</si>
  <si>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</si>
  <si>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</si>
  <si>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</si>
  <si>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</si>
  <si>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</si>
  <si>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</si>
  <si>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</si>
  <si>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</si>
  <si>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</si>
  <si>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</si>
  <si>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</si>
  <si>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</si>
  <si>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</si>
  <si>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</si>
  <si>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</si>
  <si>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</si>
  <si>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</si>
  <si>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</si>
  <si>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</si>
  <si>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</si>
  <si>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</si>
  <si>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</si>
  <si>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</si>
  <si>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</si>
  <si>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</si>
  <si>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</si>
  <si>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</si>
  <si>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</si>
  <si>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</si>
  <si>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</si>
  <si>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</si>
  <si>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</si>
  <si>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</si>
  <si>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</si>
  <si>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</si>
  <si>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</si>
  <si>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</si>
  <si>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</si>
  <si>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</si>
  <si>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</si>
  <si>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</si>
  <si>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</si>
  <si>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</si>
  <si>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</si>
  <si>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</si>
  <si>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</si>
  <si>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</si>
  <si>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</si>
  <si>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</si>
  <si>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</si>
  <si>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</si>
  <si>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</si>
  <si>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</si>
  <si>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</si>
  <si>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</si>
  <si>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</si>
  <si>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</si>
  <si>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</si>
  <si>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</si>
  <si>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</si>
  <si>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</si>
  <si>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</si>
  <si>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</si>
  <si>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</si>
  <si>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</si>
  <si>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</si>
  <si>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</si>
  <si>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</si>
  <si>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</si>
  <si>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</si>
  <si>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</si>
  <si>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</si>
  <si>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</si>
  <si>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</si>
  <si>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</si>
  <si>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</si>
  <si>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</si>
  <si>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</si>
  <si>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</si>
  <si>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</si>
  <si>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</si>
  <si>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</si>
  <si>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</si>
  <si>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</si>
  <si>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</si>
  <si>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</si>
  <si>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</si>
  <si>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</si>
  <si>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</si>
  <si>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</si>
  <si>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</si>
  <si>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</si>
  <si>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</si>
  <si>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</si>
  <si>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</si>
  <si>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</si>
  <si>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</si>
  <si>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</si>
  <si>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</si>
  <si>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</si>
  <si>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</si>
  <si>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</si>
  <si>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</si>
  <si>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</si>
  <si>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</si>
  <si>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</si>
  <si>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</si>
  <si>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</si>
  <si>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</si>
  <si>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</si>
  <si>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</si>
  <si>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</si>
  <si>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</si>
  <si>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</si>
  <si>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</si>
  <si>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</si>
  <si>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</si>
  <si>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</si>
  <si>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</si>
  <si>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</si>
  <si>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</si>
  <si>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</si>
  <si>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</si>
  <si>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</si>
  <si>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</si>
  <si>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</si>
  <si>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</si>
  <si>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</si>
  <si>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</si>
  <si>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</si>
  <si>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</si>
  <si>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</si>
  <si>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</si>
  <si>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</si>
  <si>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</si>
  <si>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</si>
  <si>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</si>
  <si>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</si>
  <si>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</si>
  <si>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</si>
  <si>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</si>
  <si>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</si>
  <si>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</si>
  <si>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</si>
  <si>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</si>
  <si>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</si>
  <si>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</si>
  <si>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</si>
  <si>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</si>
  <si>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</si>
  <si>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</si>
  <si>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</si>
  <si>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</si>
  <si>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</si>
  <si>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</si>
  <si>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</si>
  <si>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</si>
  <si>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</si>
  <si>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</si>
  <si>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</si>
  <si>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</si>
  <si>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</si>
  <si>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</si>
  <si>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</si>
  <si>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</si>
  <si>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</si>
  <si>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</si>
  <si>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</si>
  <si>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</si>
  <si>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</si>
  <si>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</si>
  <si>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</si>
  <si>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</si>
  <si>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</si>
  <si>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</si>
  <si>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</si>
  <si>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</si>
  <si>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</si>
  <si>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</si>
  <si>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</si>
  <si>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</si>
  <si>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</si>
  <si>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</si>
  <si>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</si>
  <si>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</si>
  <si>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</si>
  <si>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</si>
  <si>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</si>
  <si>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</si>
  <si>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</si>
  <si>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</si>
  <si>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</si>
  <si>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</si>
  <si>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</si>
  <si>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</si>
  <si>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</si>
  <si>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</si>
  <si>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</si>
  <si>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</si>
  <si>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</si>
  <si>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</si>
  <si>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</si>
  <si>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</si>
  <si>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</si>
  <si>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</si>
  <si>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</si>
  <si>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</si>
  <si>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</si>
  <si>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</si>
  <si>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</si>
  <si>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</si>
  <si>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</si>
  <si>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</si>
  <si>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</si>
  <si>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</si>
  <si>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</si>
  <si>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</si>
  <si>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</si>
  <si>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</si>
  <si>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</si>
  <si>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</si>
  <si>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</si>
  <si>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</si>
  <si>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</si>
  <si>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</si>
  <si>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</si>
  <si>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</si>
  <si>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</si>
  <si>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</si>
  <si>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</si>
  <si>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</si>
  <si>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</si>
  <si>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</si>
  <si>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</si>
  <si>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</si>
  <si>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</si>
  <si>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</si>
  <si>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</si>
  <si>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</si>
  <si>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</si>
  <si>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</si>
  <si>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</si>
  <si>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</si>
  <si>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</si>
  <si>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</si>
  <si>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</si>
  <si>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</si>
  <si>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</si>
  <si>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</si>
  <si>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</si>
  <si>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</si>
  <si>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</si>
  <si>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</si>
  <si>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</si>
  <si>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</si>
  <si>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</si>
  <si>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</si>
  <si>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</si>
  <si>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</si>
  <si>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</si>
  <si>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</si>
  <si>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</si>
  <si>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</si>
  <si>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</si>
  <si>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</si>
  <si>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</si>
  <si>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</si>
  <si>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</si>
  <si>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</si>
  <si>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</si>
  <si>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</si>
  <si>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</si>
  <si>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</si>
  <si>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</si>
  <si>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</si>
  <si>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</si>
  <si>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</si>
  <si>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</si>
  <si>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</si>
  <si>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</si>
  <si>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</si>
  <si>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</si>
  <si>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</si>
  <si>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</si>
  <si>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</si>
  <si>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</si>
  <si>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</si>
  <si>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</si>
  <si>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</si>
  <si>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</si>
  <si>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</si>
  <si>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</si>
  <si>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</si>
  <si>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</si>
  <si>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</si>
  <si>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</si>
  <si>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</si>
  <si>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</si>
  <si>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</si>
  <si>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</si>
  <si>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</si>
  <si>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</si>
  <si>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</si>
  <si>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</si>
  <si>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</si>
  <si>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</si>
  <si>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</si>
  <si>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</si>
  <si>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</si>
  <si>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</si>
  <si>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</si>
  <si>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</si>
  <si>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</si>
  <si>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</si>
  <si>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</si>
  <si>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</si>
  <si>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</si>
  <si>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</si>
  <si>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</si>
  <si>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</si>
  <si>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</si>
  <si>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</si>
  <si>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</si>
  <si>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</si>
  <si>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</si>
  <si>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</si>
  <si>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</si>
  <si>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</si>
  <si>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</si>
  <si>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</si>
  <si>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</si>
  <si>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</si>
  <si>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</si>
  <si>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</si>
  <si>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</si>
  <si>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</si>
  <si>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</si>
  <si>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</si>
  <si>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</si>
  <si>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</si>
  <si>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</si>
  <si>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</si>
  <si>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</si>
  <si>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</si>
  <si>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</si>
  <si>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</si>
  <si>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</si>
  <si>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</si>
  <si>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</si>
  <si>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</si>
  <si>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</si>
  <si>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</si>
  <si>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</si>
  <si>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</si>
  <si>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</si>
  <si>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</si>
  <si>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</si>
  <si>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</si>
  <si>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</si>
  <si>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</si>
  <si>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</si>
  <si>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</si>
  <si>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</si>
  <si>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</si>
  <si>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</si>
  <si>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</si>
  <si>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</si>
  <si>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</si>
  <si>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</si>
  <si>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</si>
  <si>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</si>
  <si>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</si>
  <si>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</si>
  <si>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</si>
  <si>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</si>
  <si>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</si>
  <si>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</si>
  <si>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</si>
  <si>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</si>
  <si>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</si>
  <si>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</si>
  <si>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</si>
  <si>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</si>
  <si>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</si>
  <si>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</si>
  <si>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</si>
  <si>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</si>
  <si>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</si>
  <si>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</si>
  <si>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</si>
  <si>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</si>
  <si>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</si>
  <si>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</si>
  <si>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</si>
  <si>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</si>
  <si>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</si>
  <si>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</si>
  <si>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</si>
  <si>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</si>
  <si>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</si>
  <si>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</si>
  <si>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</si>
  <si>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</si>
  <si>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</si>
  <si>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</si>
  <si>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</si>
  <si>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</si>
  <si>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</si>
  <si>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</si>
  <si>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</si>
  <si>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</si>
  <si>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</si>
  <si>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</si>
  <si>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</si>
  <si>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</si>
  <si>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</si>
  <si>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</si>
  <si>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</si>
  <si>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</si>
  <si>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</si>
  <si>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</si>
  <si>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</si>
  <si>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</si>
  <si>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</si>
  <si>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</si>
  <si>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</si>
  <si>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</si>
  <si>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</si>
  <si>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</si>
  <si>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</si>
  <si>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</si>
  <si>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</si>
  <si>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</si>
  <si>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</si>
  <si>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</si>
  <si>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</si>
  <si>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</si>
  <si>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</si>
  <si>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</si>
  <si>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</si>
  <si>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</si>
  <si>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</si>
  <si>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</si>
  <si>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</si>
  <si>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</si>
  <si>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</si>
  <si>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</si>
  <si>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</si>
  <si>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</si>
  <si>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</si>
  <si>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</si>
  <si>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</si>
  <si>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</si>
  <si>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</si>
  <si>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</si>
  <si>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</si>
  <si>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</si>
  <si>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</si>
  <si>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</si>
  <si>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</si>
  <si>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</si>
  <si>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</si>
  <si>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</si>
  <si>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</si>
  <si>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</si>
  <si>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</si>
  <si>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</si>
  <si>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</si>
  <si>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</si>
  <si>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</si>
  <si>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</si>
  <si>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</si>
  <si>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</si>
  <si>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</si>
  <si>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</si>
  <si>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</si>
  <si>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</si>
  <si>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</si>
  <si>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</si>
  <si>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</si>
  <si>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</si>
  <si>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</si>
  <si>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</si>
  <si>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</si>
  <si>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</si>
  <si>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</si>
  <si>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</si>
  <si>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</si>
  <si>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</si>
  <si>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</si>
  <si>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</si>
  <si>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</si>
  <si>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</si>
  <si>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</si>
  <si>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</si>
  <si>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</si>
  <si>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</si>
  <si>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</si>
  <si>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</si>
  <si>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</si>
  <si>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</si>
  <si>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</si>
  <si>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</si>
  <si>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</si>
  <si>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</si>
  <si>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</si>
  <si>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</si>
  <si>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</si>
  <si>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</si>
  <si>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</si>
  <si>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</si>
  <si>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</si>
  <si>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</si>
  <si>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</si>
  <si>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</si>
  <si>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</si>
  <si>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</si>
  <si>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</si>
  <si>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</si>
  <si>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</si>
  <si>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</si>
  <si>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</si>
  <si>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</si>
  <si>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</si>
  <si>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</si>
  <si>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</si>
  <si>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</si>
  <si>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</si>
  <si>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</si>
  <si>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</si>
  <si>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</si>
  <si>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</si>
  <si>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</si>
  <si>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</si>
  <si>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</si>
  <si>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</si>
  <si>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</si>
  <si>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</si>
  <si>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</si>
  <si>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</si>
  <si>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</si>
  <si>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</si>
  <si>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</si>
  <si>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</si>
  <si>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</si>
  <si>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</si>
  <si>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</si>
  <si>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</si>
  <si>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</si>
  <si>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</si>
  <si>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</si>
  <si>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</si>
  <si>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</si>
  <si>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</si>
  <si>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</si>
  <si>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</si>
  <si>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</si>
  <si>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</si>
  <si>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</si>
  <si>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</si>
  <si>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</si>
  <si>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</si>
  <si>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</si>
  <si>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</si>
  <si>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</si>
  <si>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</si>
  <si>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</si>
  <si>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</si>
  <si>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</si>
  <si>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</si>
  <si>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</si>
  <si>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</si>
  <si>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</si>
  <si>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</si>
  <si>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</si>
  <si>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</si>
  <si>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</si>
  <si>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</si>
  <si>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</si>
  <si>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</si>
  <si>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</si>
  <si>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</si>
  <si>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</si>
  <si>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</si>
  <si>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</si>
  <si>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</si>
  <si>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</si>
  <si>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</si>
  <si>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</si>
  <si>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</si>
  <si>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</si>
  <si>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</si>
  <si>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</si>
  <si>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</si>
  <si>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</si>
  <si>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</si>
  <si>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</si>
  <si>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</si>
  <si>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</si>
  <si>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</si>
  <si>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</si>
  <si>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</si>
  <si>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</si>
  <si>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</si>
  <si>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</si>
  <si>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</si>
  <si>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</si>
  <si>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</si>
  <si>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</si>
  <si>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</si>
  <si>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</si>
  <si>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</si>
  <si>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</si>
  <si>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</si>
  <si>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</si>
  <si>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</si>
  <si>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</si>
  <si>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</si>
  <si>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</si>
  <si>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</si>
  <si>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</si>
  <si>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</si>
  <si>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</si>
  <si>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</si>
  <si>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</si>
  <si>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</si>
  <si>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</si>
  <si>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</si>
  <si>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</si>
  <si>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</si>
  <si>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</si>
  <si>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</si>
  <si>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</si>
  <si>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</si>
  <si>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</si>
  <si>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</si>
  <si>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</si>
  <si>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</si>
  <si>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</si>
  <si>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</si>
  <si>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</si>
  <si>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</si>
  <si>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</si>
  <si>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</si>
  <si>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</si>
  <si>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</si>
  <si>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</si>
  <si>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</si>
  <si>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</si>
  <si>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</si>
  <si>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</si>
  <si>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</si>
  <si>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</si>
  <si>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</si>
  <si>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</si>
  <si>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</si>
  <si>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</si>
  <si>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</si>
  <si>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</si>
  <si>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</si>
  <si>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</si>
  <si>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</si>
  <si>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</si>
  <si>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</si>
  <si>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</si>
  <si>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</si>
  <si>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</si>
  <si>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</si>
  <si>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</si>
  <si>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</si>
  <si>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</si>
  <si>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</si>
  <si>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</si>
  <si>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</si>
  <si>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</si>
  <si>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</si>
  <si>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</si>
  <si>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</si>
  <si>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</si>
  <si>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</si>
  <si>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</si>
  <si>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</si>
  <si>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</si>
  <si>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</si>
  <si>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</si>
  <si>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</si>
  <si>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</si>
  <si>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</si>
  <si>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</si>
  <si>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</si>
  <si>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</si>
  <si>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</si>
  <si>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</si>
  <si>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</si>
  <si>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</si>
  <si>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</si>
  <si>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</si>
  <si>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</si>
  <si>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</si>
  <si>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</si>
  <si>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</si>
  <si>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</si>
  <si>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</si>
  <si>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</si>
  <si>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</si>
  <si>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</si>
  <si>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</si>
  <si>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</si>
  <si>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</si>
  <si>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</si>
  <si>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</si>
  <si>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</si>
  <si>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</si>
  <si>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</si>
  <si>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</si>
  <si>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</si>
  <si>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</si>
  <si>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</si>
  <si>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</si>
  <si>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</si>
  <si>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</si>
  <si>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</si>
  <si>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</si>
  <si>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</si>
  <si>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</si>
  <si>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</si>
  <si>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</si>
  <si>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</si>
  <si>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</si>
  <si>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</si>
  <si>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</si>
  <si>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</si>
  <si>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</si>
  <si>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</si>
  <si>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</si>
  <si>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</si>
  <si>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</si>
  <si>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</si>
  <si>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</si>
  <si>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</si>
  <si>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</si>
  <si>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</si>
  <si>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</si>
  <si>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</si>
  <si>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</si>
  <si>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</si>
  <si>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</si>
  <si>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</si>
  <si>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</si>
  <si>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</si>
  <si>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</si>
  <si>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</si>
  <si>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</si>
  <si>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</si>
  <si>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</si>
  <si>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</si>
  <si>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</si>
  <si>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</si>
  <si>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</si>
  <si>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</si>
  <si>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</si>
  <si>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</si>
  <si>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</si>
  <si>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</si>
  <si>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</si>
  <si>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</si>
  <si>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</si>
  <si>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</si>
  <si>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</si>
  <si>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</si>
  <si>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</si>
  <si>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</si>
  <si>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</si>
  <si>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</si>
  <si>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</si>
  <si>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</si>
  <si>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</si>
  <si>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</si>
  <si>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</si>
  <si>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</si>
  <si>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</si>
  <si>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</si>
  <si>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</si>
  <si>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</si>
  <si>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</si>
  <si>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</si>
  <si>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</si>
  <si>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</si>
  <si>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</si>
  <si>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</si>
  <si>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</si>
  <si>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</si>
  <si>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</si>
  <si>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</si>
  <si>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</si>
  <si>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</si>
  <si>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</si>
  <si>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</si>
  <si>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</si>
  <si>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</si>
  <si>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</si>
  <si>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</si>
  <si>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</si>
  <si>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</si>
  <si>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</si>
  <si>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</si>
  <si>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</si>
  <si>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</si>
  <si>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</si>
  <si>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</si>
  <si>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</si>
  <si>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</si>
  <si>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</si>
  <si>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</si>
  <si>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</si>
  <si>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</si>
  <si>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</si>
  <si>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</si>
  <si>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</si>
  <si>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</si>
  <si>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</si>
  <si>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</si>
  <si>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</si>
  <si>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</si>
  <si>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</si>
  <si>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</si>
  <si>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</si>
  <si>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</si>
  <si>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</si>
  <si>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</si>
  <si>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</si>
  <si>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</si>
  <si>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</si>
  <si>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</si>
  <si>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</si>
  <si>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</si>
  <si>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</si>
  <si>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</si>
  <si>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</si>
  <si>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</si>
  <si>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</si>
  <si>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</si>
  <si>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</si>
  <si>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</si>
  <si>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</si>
  <si>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</si>
  <si>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</si>
  <si>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</si>
  <si>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</si>
  <si>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</si>
  <si>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</si>
  <si>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</si>
  <si>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</si>
  <si>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</si>
  <si>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</si>
  <si>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</si>
  <si>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</si>
  <si>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</si>
  <si>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</si>
  <si>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</si>
  <si>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</si>
  <si>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</si>
  <si>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</si>
  <si>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</si>
  <si>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</si>
  <si>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</si>
  <si>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</si>
  <si>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</si>
  <si>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</si>
  <si>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</si>
  <si>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</si>
  <si>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</si>
  <si>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</si>
  <si>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</si>
  <si>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</si>
  <si>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</si>
  <si>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</si>
  <si>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</si>
  <si>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</si>
  <si>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</si>
  <si>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</si>
  <si>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</si>
  <si>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</si>
  <si>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</si>
  <si>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</si>
  <si>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</si>
  <si>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</si>
  <si>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</si>
  <si>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</si>
  <si>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</si>
  <si>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</si>
  <si>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</si>
  <si>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</si>
  <si>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</si>
  <si>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</si>
  <si>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</si>
  <si>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</si>
  <si>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</si>
  <si>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</si>
  <si>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</si>
  <si>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</si>
  <si>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</si>
  <si>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</si>
  <si>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</si>
  <si>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</si>
  <si>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</si>
  <si>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</si>
  <si>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</si>
  <si>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</si>
  <si>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</si>
  <si>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</si>
  <si>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</si>
  <si>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</si>
  <si>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</si>
  <si>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</si>
  <si>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</si>
  <si>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</si>
  <si>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</si>
  <si>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</si>
  <si>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</si>
  <si>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</si>
  <si>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</si>
  <si>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</si>
  <si>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</si>
  <si>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</si>
  <si>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</si>
  <si>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</si>
  <si>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</si>
  <si>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</si>
  <si>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</si>
  <si>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</si>
  <si>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</si>
  <si>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</si>
  <si>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</si>
  <si>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</si>
  <si>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</si>
  <si>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</si>
  <si>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</si>
  <si>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</si>
  <si>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</si>
  <si>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</si>
  <si>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</si>
  <si>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</si>
  <si>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</si>
  <si>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</si>
  <si>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</si>
  <si>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</si>
  <si>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</si>
  <si>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</si>
  <si>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</si>
  <si>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</si>
  <si>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</si>
  <si>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</si>
  <si>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</si>
  <si>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</si>
  <si>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</si>
  <si>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</si>
  <si>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</si>
  <si>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</si>
  <si>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</si>
  <si>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</si>
  <si>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</si>
  <si>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</si>
  <si>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</si>
  <si>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</si>
  <si>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</si>
  <si>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</si>
  <si>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</si>
  <si>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</si>
  <si>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</si>
  <si>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</si>
  <si>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</si>
  <si>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</si>
  <si>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</si>
  <si>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</si>
  <si>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</si>
  <si>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</si>
  <si>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</si>
  <si>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</si>
  <si>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</si>
  <si>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</si>
  <si>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</si>
  <si>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</si>
  <si>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</si>
  <si>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</si>
  <si>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</si>
  <si>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</si>
  <si>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</si>
  <si>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</si>
  <si>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</si>
  <si>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</si>
  <si>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</si>
  <si>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</si>
  <si>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</si>
  <si>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</si>
  <si>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</si>
  <si>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</si>
  <si>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</si>
  <si>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</si>
  <si>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</si>
  <si>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</si>
  <si>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</si>
  <si>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</si>
  <si>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</si>
  <si>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</si>
  <si>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</si>
  <si>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</si>
  <si>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</si>
  <si>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</si>
  <si>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</si>
  <si>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</si>
  <si>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</si>
  <si>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</si>
  <si>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</si>
  <si>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</si>
  <si>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</si>
  <si>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</si>
  <si>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</si>
  <si>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</si>
  <si>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</si>
  <si>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</si>
  <si>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</si>
  <si>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</si>
  <si>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</si>
  <si>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</si>
  <si>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</si>
  <si>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</si>
  <si>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</si>
  <si>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</si>
  <si>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</si>
  <si>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</si>
  <si>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</si>
  <si>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</si>
  <si>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</si>
  <si>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</si>
  <si>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</si>
  <si>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</si>
  <si>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</si>
  <si>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</si>
  <si>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</si>
  <si>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</si>
  <si>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</si>
  <si>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</si>
  <si>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</si>
  <si>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</si>
  <si>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</si>
  <si>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</si>
  <si>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</si>
  <si>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</si>
  <si>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</si>
  <si>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</si>
  <si>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</si>
  <si>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</si>
  <si>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</si>
  <si>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</si>
  <si>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</si>
  <si>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</si>
  <si>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</si>
  <si>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</si>
  <si>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</si>
  <si>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</si>
  <si>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</si>
  <si>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</si>
  <si>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</si>
  <si>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</si>
  <si>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</si>
  <si>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</si>
  <si>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</si>
  <si>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</si>
  <si>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</si>
  <si>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</si>
  <si>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</si>
  <si>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</si>
  <si>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</si>
  <si>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</si>
  <si>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</si>
  <si>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</si>
  <si>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</si>
  <si>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</si>
  <si>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</si>
  <si>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</si>
  <si>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</si>
  <si>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</si>
  <si>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</si>
  <si>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</si>
  <si>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</si>
  <si>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</si>
  <si>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</si>
  <si>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</si>
  <si>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</si>
  <si>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</si>
  <si>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</si>
  <si>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</si>
  <si>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</si>
  <si>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</si>
  <si>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</si>
  <si>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</si>
  <si>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</si>
  <si>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</si>
  <si>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</si>
  <si>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</si>
  <si>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</si>
  <si>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</si>
  <si>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</si>
  <si>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</si>
  <si>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</si>
  <si>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</si>
  <si>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</si>
  <si>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</si>
  <si>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</si>
  <si>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</si>
  <si>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</si>
  <si>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</si>
  <si>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</si>
  <si>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</si>
  <si>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</si>
  <si>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</si>
  <si>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</si>
  <si>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</si>
  <si>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</si>
  <si>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</si>
  <si>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</si>
  <si>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</si>
  <si>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</si>
  <si>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</si>
  <si>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</si>
  <si>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</si>
  <si>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</si>
  <si>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</si>
  <si>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</si>
  <si>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</si>
  <si>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</si>
  <si>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</si>
  <si>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</si>
  <si>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</si>
  <si>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</si>
  <si>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</si>
  <si>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</si>
  <si>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</si>
  <si>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</si>
  <si>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</si>
  <si>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</si>
  <si>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</si>
  <si>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</si>
  <si>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</si>
  <si>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</si>
  <si>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</si>
  <si>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</si>
  <si>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</si>
  <si>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</si>
  <si>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</si>
  <si>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</si>
  <si>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</si>
  <si>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</si>
  <si>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</si>
  <si>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</si>
  <si>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</si>
  <si>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</si>
  <si>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</si>
  <si>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</si>
  <si>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</si>
  <si>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</si>
  <si>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</si>
  <si>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</si>
  <si>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</si>
  <si>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</si>
  <si>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</si>
  <si>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</si>
  <si>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</si>
  <si>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</si>
  <si>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</si>
  <si>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</si>
  <si>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</si>
  <si>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</si>
  <si>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</si>
  <si>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</si>
  <si>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</si>
  <si>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</si>
  <si>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</si>
  <si>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</si>
  <si>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</si>
  <si>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</si>
  <si>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</si>
  <si>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</si>
  <si>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</si>
  <si>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</si>
  <si>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</si>
  <si>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</si>
  <si>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</si>
  <si>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</si>
  <si>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</si>
  <si>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</si>
  <si>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</si>
  <si>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</si>
  <si>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</si>
  <si>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</si>
  <si>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</si>
  <si>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</si>
  <si>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</si>
  <si>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</si>
  <si>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</si>
  <si>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</si>
  <si>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</si>
  <si>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</si>
  <si>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</si>
  <si>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</si>
  <si>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</si>
  <si>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</si>
  <si>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</si>
  <si>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</si>
  <si>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</si>
  <si>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</si>
  <si>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</si>
  <si>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</si>
  <si>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</si>
  <si>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</si>
  <si>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</si>
  <si>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</si>
  <si>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</si>
  <si>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</si>
  <si>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</si>
  <si>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</si>
  <si>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</si>
  <si>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</si>
  <si>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</si>
  <si>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</si>
  <si>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</si>
  <si>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</si>
  <si>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</si>
  <si>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</si>
  <si>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</si>
  <si>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</si>
  <si>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</si>
  <si>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</si>
  <si>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</si>
  <si>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</si>
  <si>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</si>
  <si>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</si>
  <si>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</si>
  <si>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</si>
  <si>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</si>
  <si>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</si>
  <si>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</si>
  <si>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</si>
  <si>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</si>
  <si>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</si>
  <si>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</si>
  <si>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</si>
  <si>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</si>
  <si>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</si>
  <si>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</si>
  <si>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</si>
  <si>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</si>
  <si>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</si>
  <si>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</si>
  <si>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</si>
  <si>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</si>
  <si>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</si>
  <si>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</si>
  <si>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</si>
  <si>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</si>
  <si>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</si>
  <si>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</si>
  <si>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</si>
  <si>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</si>
  <si>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</si>
  <si>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</si>
  <si>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</si>
  <si>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</si>
  <si>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</si>
  <si>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</si>
  <si>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</si>
  <si>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</si>
  <si>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</si>
  <si>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</si>
  <si>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</si>
  <si>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</si>
  <si>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</si>
  <si>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</si>
  <si>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</si>
  <si>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</si>
  <si>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</si>
  <si>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</si>
  <si>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</si>
  <si>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</si>
  <si>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</si>
  <si>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</si>
  <si>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</si>
  <si>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</si>
  <si>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</si>
  <si>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</si>
  <si>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</si>
  <si>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</si>
  <si>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</si>
  <si>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</si>
  <si>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</si>
  <si>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</si>
  <si>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</si>
  <si>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</si>
  <si>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</si>
  <si>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</si>
  <si>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</si>
  <si>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</si>
  <si>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</si>
  <si>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</si>
  <si>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</si>
  <si>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</si>
  <si>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</si>
  <si>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</si>
  <si>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</si>
  <si>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</si>
  <si>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</si>
  <si>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</si>
  <si>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</si>
  <si>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</si>
  <si>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</si>
  <si>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</si>
  <si>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</si>
  <si>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</si>
  <si>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</si>
  <si>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</si>
  <si>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</si>
  <si>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</si>
  <si>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</si>
  <si>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</si>
  <si>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</si>
  <si>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</si>
  <si>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</si>
  <si>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</si>
  <si>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</si>
  <si>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</si>
  <si>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</si>
  <si>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</si>
  <si>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</si>
  <si>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</si>
  <si>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</si>
  <si>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</si>
  <si>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</si>
  <si>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</si>
  <si>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</si>
  <si>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</si>
  <si>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</si>
  <si>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</si>
  <si>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</si>
  <si>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</si>
  <si>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</si>
  <si>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</si>
  <si>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</si>
  <si>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</si>
  <si>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</si>
  <si>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</si>
  <si>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</si>
  <si>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</si>
  <si>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</si>
  <si>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</si>
  <si>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</si>
  <si>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</si>
  <si>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</si>
  <si>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</si>
  <si>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</si>
  <si>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</si>
  <si>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</si>
  <si>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</si>
  <si>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</si>
  <si>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</si>
  <si>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</si>
  <si>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</si>
  <si>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</si>
  <si>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</si>
  <si>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</si>
  <si>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</si>
  <si>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</si>
  <si>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</si>
  <si>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</si>
  <si>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</si>
  <si>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</si>
  <si>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</si>
  <si>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</si>
  <si>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</si>
  <si>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</si>
  <si>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</si>
  <si>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</si>
  <si>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</si>
  <si>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</si>
  <si>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</si>
  <si>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</si>
  <si>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</si>
  <si>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</si>
  <si>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</si>
  <si>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</si>
  <si>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</si>
  <si>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</si>
  <si>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</si>
  <si>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</si>
  <si>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</si>
  <si>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</si>
  <si>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</si>
  <si>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</si>
  <si>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</si>
  <si>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</si>
  <si>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</si>
  <si>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</si>
  <si>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</si>
  <si>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</si>
  <si>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</si>
  <si>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</si>
  <si>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</si>
  <si>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</si>
  <si>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</si>
  <si>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</si>
  <si>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</si>
  <si>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</si>
  <si>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</si>
  <si>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</si>
  <si>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</si>
  <si>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</si>
  <si>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</si>
  <si>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</si>
  <si>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</si>
  <si>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</si>
  <si>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</si>
  <si>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</si>
  <si>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</si>
  <si>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</si>
  <si>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</si>
  <si>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</si>
  <si>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</si>
  <si>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</si>
  <si>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</si>
  <si>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</si>
  <si>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</si>
  <si>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</si>
  <si>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</si>
  <si>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</si>
  <si>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</si>
  <si>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</si>
  <si>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</si>
  <si>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</si>
  <si>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</si>
  <si>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</si>
  <si>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</si>
  <si>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</si>
  <si>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</si>
  <si>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</si>
  <si>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</si>
  <si>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</si>
  <si>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</si>
  <si>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</si>
  <si>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</si>
  <si>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</si>
  <si>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</si>
  <si>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</si>
  <si>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</si>
  <si>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</si>
  <si>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</si>
  <si>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</si>
  <si>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</si>
  <si>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</si>
  <si>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</si>
  <si>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</si>
  <si>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</si>
  <si>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</si>
  <si>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</si>
  <si>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</si>
  <si>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</si>
  <si>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</si>
  <si>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</si>
  <si>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</si>
  <si>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</si>
  <si>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</si>
  <si>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</si>
  <si>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</si>
  <si>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</si>
  <si>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</si>
  <si>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</si>
  <si>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</si>
  <si>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</si>
  <si>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</si>
  <si>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</si>
  <si>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</si>
  <si>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</si>
  <si>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</si>
  <si>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</si>
  <si>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</si>
  <si>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</si>
  <si>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</si>
  <si>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</si>
  <si>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</si>
  <si>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</si>
  <si>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</si>
  <si>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</si>
  <si>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</si>
  <si>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</si>
  <si>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</si>
  <si>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</si>
  <si>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</si>
  <si>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</si>
  <si>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</si>
  <si>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</si>
  <si>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</si>
  <si>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</si>
  <si>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</si>
  <si>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</si>
  <si>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</si>
  <si>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</si>
  <si>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</si>
  <si>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</si>
  <si>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</si>
  <si>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</si>
  <si>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</si>
  <si>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</si>
  <si>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</si>
  <si>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</si>
  <si>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</si>
  <si>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</si>
  <si>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</si>
  <si>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</si>
  <si>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</si>
  <si>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</si>
  <si>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</si>
  <si>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</si>
  <si>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</si>
  <si>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</si>
  <si>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</si>
  <si>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</si>
  <si>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</si>
  <si>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</si>
  <si>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</si>
  <si>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</si>
  <si>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</si>
  <si>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</si>
  <si>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</si>
  <si>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</si>
  <si>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</si>
  <si>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</si>
  <si>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</si>
  <si>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</si>
  <si>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</si>
  <si>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</si>
  <si>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</si>
  <si>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</si>
  <si>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</si>
  <si>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</si>
  <si>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</si>
  <si>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</si>
  <si>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</si>
  <si>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</si>
  <si>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</si>
  <si>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</si>
  <si>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</si>
  <si>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</si>
  <si>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</si>
  <si>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</si>
  <si>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</si>
  <si>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</si>
  <si>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</si>
  <si>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</si>
  <si>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</si>
  <si>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</si>
  <si>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</si>
  <si>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</si>
  <si>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</si>
  <si>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</si>
  <si>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</si>
  <si>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</si>
  <si>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</si>
  <si>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</si>
  <si>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</si>
  <si>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</si>
  <si>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</si>
  <si>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</si>
  <si>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</si>
  <si>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</si>
  <si>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</si>
  <si>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</si>
  <si>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</si>
  <si>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</si>
  <si>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</si>
  <si>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</si>
  <si>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</si>
  <si>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</si>
  <si>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</si>
  <si>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</si>
  <si>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</si>
  <si>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</si>
  <si>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</si>
  <si>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</si>
  <si>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</si>
  <si>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</si>
  <si>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</si>
  <si>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</si>
  <si>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</si>
  <si>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</si>
  <si>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</si>
  <si>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</si>
  <si>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</si>
  <si>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</si>
  <si>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</si>
  <si>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</si>
  <si>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</si>
  <si>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</si>
  <si>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</si>
  <si>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</si>
  <si>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</si>
  <si>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</si>
  <si>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</si>
  <si>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</si>
  <si>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</si>
  <si>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</si>
  <si>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</si>
  <si>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</si>
  <si>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</si>
  <si>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</si>
  <si>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</si>
  <si>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</si>
  <si>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</si>
  <si>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</si>
  <si>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</si>
  <si>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</si>
  <si>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</si>
  <si>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</si>
  <si>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</si>
  <si>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</si>
  <si>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</si>
  <si>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</si>
  <si>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</si>
  <si>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</si>
  <si>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</si>
  <si>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</si>
  <si>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</si>
  <si>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</si>
  <si>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</si>
  <si>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</si>
  <si>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</si>
  <si>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</si>
  <si>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</si>
  <si>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</si>
  <si>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</si>
  <si>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</si>
  <si>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</si>
  <si>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</si>
  <si>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</si>
  <si>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</si>
  <si>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</si>
  <si>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</si>
  <si>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</si>
  <si>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</si>
  <si>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</si>
  <si>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</si>
  <si>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</si>
  <si>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</si>
  <si>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</si>
  <si>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</si>
  <si>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</si>
  <si>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</si>
  <si>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</si>
  <si>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</si>
  <si>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</si>
  <si>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</si>
  <si>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</si>
  <si>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</si>
  <si>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</si>
  <si>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</si>
  <si>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</si>
  <si>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</si>
  <si>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</si>
  <si>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</si>
  <si>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</si>
  <si>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</si>
  <si>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</si>
  <si>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</si>
  <si>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</si>
  <si>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</si>
  <si>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</si>
  <si>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</si>
  <si>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</si>
  <si>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</si>
  <si>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</si>
  <si>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</si>
  <si>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</si>
  <si>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</si>
  <si>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</si>
  <si>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</si>
  <si>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</si>
  <si>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</si>
  <si>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</si>
  <si>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</si>
  <si>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</si>
  <si>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</si>
  <si>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</si>
  <si>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</si>
  <si>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</si>
  <si>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</si>
  <si>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</si>
  <si>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</si>
  <si>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</si>
  <si>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</si>
  <si>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</si>
  <si>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</si>
  <si>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</si>
  <si>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</si>
  <si>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</si>
  <si>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</si>
  <si>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</si>
  <si>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</si>
  <si>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</si>
  <si>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</si>
  <si>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</si>
  <si>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</si>
  <si>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</si>
  <si>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</si>
  <si>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</si>
  <si>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</si>
  <si>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</si>
  <si>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</si>
  <si>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</si>
  <si>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</si>
  <si>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</si>
  <si>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</si>
  <si>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</si>
  <si>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</si>
  <si>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</si>
  <si>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</si>
  <si>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</si>
  <si>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</si>
  <si>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</si>
  <si>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</si>
  <si>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</si>
  <si>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</si>
  <si>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</si>
  <si>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</si>
  <si>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</si>
  <si>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</si>
  <si>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</si>
  <si>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</si>
  <si>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</si>
  <si>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</si>
  <si>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</si>
  <si>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</si>
  <si>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</si>
  <si>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</si>
  <si>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</si>
  <si>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</si>
  <si>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</si>
  <si>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</si>
  <si>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</si>
  <si>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</si>
  <si>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</si>
  <si>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</si>
  <si>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</si>
  <si>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</si>
  <si>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</si>
  <si>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</si>
  <si>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</si>
  <si>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</si>
  <si>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</si>
  <si>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</si>
  <si>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</si>
  <si>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</si>
  <si>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</si>
  <si>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</si>
  <si>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</si>
  <si>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</si>
  <si>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</si>
  <si>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</si>
  <si>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</si>
  <si>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</si>
  <si>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</si>
  <si>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</si>
  <si>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</si>
  <si>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</si>
  <si>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</si>
  <si>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</si>
  <si>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</si>
  <si>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</si>
  <si>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</si>
  <si>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</si>
  <si>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</si>
  <si>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</si>
  <si>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</si>
  <si>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</si>
  <si>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</si>
  <si>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</si>
  <si>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</si>
  <si>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</si>
  <si>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</si>
  <si>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</si>
  <si>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</si>
  <si>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</si>
  <si>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</si>
  <si>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</si>
  <si>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</si>
  <si>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</si>
  <si>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</si>
  <si>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</si>
  <si>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</si>
  <si>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</si>
  <si>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</si>
  <si>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</si>
  <si>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</si>
  <si>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</si>
  <si>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</si>
  <si>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</si>
  <si>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</si>
  <si>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</si>
  <si>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</si>
  <si>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</si>
  <si>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</si>
  <si>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</si>
  <si>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</si>
  <si>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</si>
  <si>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</si>
  <si>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</si>
  <si>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</si>
  <si>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</si>
  <si>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</si>
  <si>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</si>
  <si>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</si>
  <si>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</si>
  <si>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</si>
  <si>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</si>
  <si>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</si>
  <si>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</si>
  <si>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</si>
  <si>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</si>
  <si>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</si>
  <si>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</si>
  <si>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</si>
  <si>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</si>
  <si>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</si>
  <si>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</si>
  <si>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</si>
  <si>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</si>
  <si>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</si>
  <si>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</si>
  <si>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</si>
  <si>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</si>
  <si>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</si>
  <si>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</si>
  <si>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</si>
  <si>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</si>
  <si>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</si>
  <si>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</si>
  <si>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</si>
  <si>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</si>
  <si>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</si>
  <si>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</si>
  <si>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</si>
  <si>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</si>
  <si>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</si>
  <si>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</si>
  <si>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</si>
  <si>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</si>
  <si>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</si>
  <si>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</si>
  <si>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</si>
  <si>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</si>
  <si>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</si>
  <si>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</si>
  <si>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</si>
  <si>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</si>
  <si>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</si>
  <si>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</si>
  <si>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</si>
  <si>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</si>
  <si>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</si>
  <si>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</si>
  <si>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</si>
  <si>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</si>
  <si>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</si>
  <si>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</si>
  <si>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</si>
  <si>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</si>
  <si>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</si>
  <si>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</si>
  <si>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</si>
  <si>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</si>
  <si>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</si>
  <si>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</si>
  <si>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</si>
  <si>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</si>
  <si>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</si>
  <si>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</si>
  <si>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</si>
  <si>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</si>
  <si>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</si>
  <si>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</si>
  <si>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</si>
  <si>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</si>
  <si>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</si>
  <si>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</si>
  <si>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</si>
  <si>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</si>
  <si>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</si>
  <si>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</si>
  <si>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</si>
  <si>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</si>
  <si>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</si>
  <si>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</si>
  <si>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</si>
  <si>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</si>
  <si>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</si>
  <si>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</si>
  <si>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</si>
  <si>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</si>
  <si>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</si>
  <si>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</si>
  <si>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</si>
  <si>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</si>
  <si>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</si>
  <si>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</si>
  <si>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</si>
  <si>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</si>
  <si>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</si>
  <si>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</si>
  <si>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</si>
  <si>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</si>
  <si>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</si>
  <si>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</si>
  <si>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</si>
  <si>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</si>
  <si>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</si>
  <si>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</si>
  <si>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</si>
  <si>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</si>
  <si>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</si>
  <si>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</si>
  <si>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</si>
  <si>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</si>
  <si>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</si>
  <si>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</si>
  <si>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</si>
  <si>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</si>
  <si>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</si>
  <si>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</si>
  <si>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</si>
  <si>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</si>
  <si>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</si>
  <si>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</si>
  <si>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</si>
  <si>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</si>
  <si>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</si>
  <si>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</si>
  <si>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</si>
  <si>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</si>
  <si>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</si>
  <si>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</si>
  <si>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</si>
  <si>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</si>
  <si>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</si>
  <si>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</si>
  <si>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</si>
  <si>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</si>
  <si>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</si>
  <si>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</si>
  <si>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</si>
  <si>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</si>
  <si>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</si>
  <si>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</si>
  <si>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</si>
  <si>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</si>
  <si>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</si>
  <si>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</si>
  <si>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</si>
  <si>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</si>
  <si>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</si>
  <si>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</si>
  <si>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</si>
  <si>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</si>
  <si>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</si>
  <si>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</si>
  <si>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</si>
  <si>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</si>
  <si>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</si>
  <si>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</si>
  <si>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</si>
  <si>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</si>
  <si>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</si>
  <si>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</si>
  <si>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</si>
  <si>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</si>
  <si>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</si>
  <si>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</si>
  <si>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</si>
  <si>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</si>
  <si>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</si>
  <si>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</si>
  <si>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</si>
  <si>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</si>
  <si>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</si>
  <si>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</si>
  <si>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</si>
  <si>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</si>
  <si>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</si>
  <si>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</si>
  <si>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</si>
  <si>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</si>
  <si>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</si>
  <si>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</si>
  <si>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</si>
  <si>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</si>
  <si>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</si>
  <si>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</si>
  <si>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</si>
  <si>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</si>
  <si>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</si>
  <si>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</si>
  <si>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</si>
  <si>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</si>
  <si>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</si>
  <si>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</si>
  <si>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</si>
  <si>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</si>
  <si>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</si>
  <si>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</si>
  <si>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</si>
  <si>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</si>
  <si>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</si>
  <si>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</si>
  <si>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</si>
  <si>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</si>
  <si>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</si>
  <si>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</si>
  <si>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</si>
  <si>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</si>
  <si>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</si>
  <si>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</si>
  <si>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</si>
  <si>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</si>
  <si>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</si>
  <si>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</si>
  <si>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</si>
  <si>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</si>
  <si>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</si>
  <si>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</si>
  <si>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</si>
  <si>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</si>
  <si>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</si>
  <si>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</si>
  <si>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</si>
  <si>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</si>
  <si>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</si>
  <si>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</si>
  <si>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</si>
  <si>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</si>
  <si>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</si>
  <si>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</si>
  <si>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</si>
  <si>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</si>
  <si>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</si>
  <si>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</si>
  <si>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</si>
  <si>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</si>
  <si>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</si>
  <si>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</si>
  <si>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</si>
  <si>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</si>
  <si>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</si>
  <si>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</si>
  <si>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</si>
  <si>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</si>
  <si>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</si>
  <si>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</si>
  <si>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</si>
  <si>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</si>
  <si>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</si>
  <si>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</si>
  <si>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</si>
  <si>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</si>
  <si>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</si>
  <si>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</si>
  <si>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</si>
  <si>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</si>
  <si>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</si>
  <si>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</si>
  <si>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</si>
  <si>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</si>
  <si>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</si>
  <si>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</si>
  <si>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</si>
  <si>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</si>
  <si>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</si>
  <si>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</si>
  <si>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</si>
  <si>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</si>
  <si>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</si>
  <si>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</si>
  <si>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</si>
  <si>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</si>
  <si>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</si>
  <si>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</si>
  <si>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</si>
  <si>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</si>
  <si>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</si>
  <si>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</si>
  <si>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</si>
  <si>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</si>
  <si>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</si>
  <si>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</si>
  <si>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</si>
  <si>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</si>
  <si>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</si>
  <si>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</si>
  <si>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</si>
  <si>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</si>
  <si>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</si>
  <si>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</si>
  <si>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</si>
  <si>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</si>
  <si>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</si>
  <si>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</si>
  <si>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</si>
  <si>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</si>
  <si>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</si>
  <si>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</si>
  <si>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</si>
  <si>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</si>
  <si>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</si>
  <si>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</si>
  <si>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</si>
  <si>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</si>
  <si>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</si>
  <si>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</si>
  <si>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</si>
  <si>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</si>
  <si>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</si>
  <si>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</si>
  <si>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</si>
  <si>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</si>
  <si>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</si>
  <si>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</si>
  <si>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</si>
  <si>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</si>
  <si>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</si>
  <si>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</si>
  <si>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</si>
  <si>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</si>
  <si>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</si>
  <si>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</si>
  <si>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</si>
  <si>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</si>
  <si>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</si>
  <si>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</si>
  <si>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</si>
  <si>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</si>
  <si>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</si>
  <si>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</si>
  <si>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</si>
  <si>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</si>
  <si>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</si>
  <si>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</si>
  <si>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</si>
  <si>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</si>
  <si>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</si>
  <si>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</si>
  <si>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</si>
  <si>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</si>
  <si>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</si>
  <si>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</si>
  <si>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</si>
  <si>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</si>
  <si>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</si>
  <si>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</si>
  <si>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</si>
  <si>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</si>
  <si>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</si>
  <si>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</si>
  <si>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</si>
  <si>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</si>
  <si>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</si>
  <si>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</si>
  <si>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</si>
  <si>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</si>
  <si>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</si>
  <si>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</si>
  <si>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</si>
  <si>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</si>
  <si>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</si>
  <si>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</si>
  <si>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</si>
  <si>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</si>
  <si>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</si>
  <si>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</si>
  <si>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</si>
  <si>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</si>
  <si>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</si>
  <si>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</si>
  <si>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</si>
  <si>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</si>
  <si>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</si>
  <si>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</si>
  <si>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</si>
  <si>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</si>
  <si>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</si>
  <si>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</si>
  <si>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</si>
  <si>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</si>
  <si>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</si>
  <si>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</si>
  <si>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</si>
  <si>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</si>
  <si>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</si>
  <si>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</si>
  <si>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</si>
  <si>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</si>
  <si>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</si>
  <si>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</si>
  <si>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</si>
  <si>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</si>
  <si>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</si>
  <si>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</si>
  <si>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</si>
  <si>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</si>
  <si>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</si>
  <si>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</si>
  <si>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</si>
  <si>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</si>
  <si>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</si>
  <si>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</si>
  <si>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</si>
  <si>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</si>
  <si>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</si>
  <si>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</si>
  <si>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</si>
  <si>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</si>
  <si>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</si>
  <si>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</si>
  <si>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</si>
  <si>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</si>
  <si>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</si>
  <si>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</si>
  <si>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</si>
  <si>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</si>
  <si>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</si>
  <si>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</si>
  <si>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</si>
  <si>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</si>
  <si>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</si>
  <si>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</si>
  <si>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</si>
  <si>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</si>
  <si>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</si>
  <si>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</si>
  <si>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</si>
  <si>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</si>
  <si>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</si>
  <si>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</si>
  <si>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</si>
  <si>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</si>
  <si>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</si>
  <si>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</si>
  <si>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</si>
  <si>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</si>
  <si>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</si>
  <si>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</si>
  <si>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</si>
  <si>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</si>
  <si>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</si>
  <si>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</si>
  <si>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</si>
  <si>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</si>
  <si>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</si>
  <si>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</si>
  <si>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</si>
  <si>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</si>
  <si>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</si>
  <si>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</si>
  <si>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</si>
  <si>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</si>
  <si>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</si>
  <si>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</si>
  <si>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</si>
  <si>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</si>
  <si>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</si>
  <si>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</si>
  <si>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</si>
  <si>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</si>
  <si>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</si>
  <si>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</si>
  <si>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</si>
  <si>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</si>
  <si>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</si>
  <si>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</si>
  <si>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</si>
  <si>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</si>
  <si>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</si>
  <si>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</si>
  <si>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</si>
  <si>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</si>
  <si>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</si>
  <si>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</si>
  <si>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</si>
  <si>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</si>
  <si>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</si>
  <si>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</si>
  <si>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</si>
  <si>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</si>
  <si>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</si>
  <si>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</si>
  <si>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</si>
  <si>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</si>
  <si>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</si>
  <si>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</si>
  <si>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</si>
  <si>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</si>
  <si>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</si>
  <si>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</si>
  <si>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</si>
  <si>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</si>
  <si>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</si>
  <si>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</si>
  <si>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</si>
  <si>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</si>
  <si>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</si>
  <si>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</si>
  <si>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</si>
  <si>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</si>
  <si>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</si>
  <si>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</si>
  <si>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</si>
  <si>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</si>
  <si>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</si>
  <si>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</si>
  <si>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</si>
  <si>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</si>
  <si>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</si>
  <si>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</si>
  <si>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</si>
  <si>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</si>
  <si>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</si>
  <si>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</si>
  <si>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</si>
  <si>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</si>
  <si>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</si>
  <si>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</si>
  <si>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</si>
  <si>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</si>
  <si>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</si>
  <si>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</si>
  <si>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</si>
  <si>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</si>
  <si>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</si>
  <si>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</si>
  <si>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</si>
  <si>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</si>
  <si>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</si>
  <si>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</si>
  <si>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</si>
  <si>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</si>
  <si>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</si>
  <si>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</si>
  <si>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</si>
  <si>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</si>
  <si>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</si>
  <si>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</si>
  <si>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</si>
  <si>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</si>
  <si>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</si>
  <si>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</si>
  <si>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</si>
  <si>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</si>
  <si>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</si>
  <si>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</si>
  <si>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</si>
  <si>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</si>
  <si>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</si>
  <si>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</si>
  <si>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</si>
  <si>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</si>
  <si>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</si>
  <si>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</si>
  <si>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</si>
  <si>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</si>
  <si>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</si>
  <si>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</si>
  <si>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</si>
  <si>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</si>
  <si>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</si>
  <si>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</si>
  <si>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</si>
  <si>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</si>
  <si>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</si>
  <si>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</si>
  <si>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</si>
  <si>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</si>
  <si>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</si>
  <si>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</si>
  <si>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</si>
  <si>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</si>
  <si>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</si>
  <si>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</si>
  <si>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</si>
  <si>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</si>
  <si>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</si>
  <si>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</si>
  <si>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</si>
  <si>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</si>
  <si>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</si>
  <si>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</si>
  <si>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</si>
  <si>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</si>
  <si>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</si>
  <si>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</si>
  <si>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</si>
  <si>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</si>
  <si>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</si>
  <si>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</si>
  <si>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</si>
  <si>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</si>
  <si>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</si>
  <si>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</si>
  <si>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</si>
  <si>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</si>
  <si>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</si>
  <si>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</si>
  <si>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</si>
  <si>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</si>
  <si>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</si>
  <si>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</si>
  <si>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</si>
  <si>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</si>
  <si>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</si>
  <si>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</si>
  <si>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</si>
  <si>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</si>
  <si>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</si>
  <si>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</si>
  <si>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</si>
  <si>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</si>
  <si>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</si>
  <si>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</si>
  <si>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</si>
  <si>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</si>
  <si>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</si>
  <si>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</si>
  <si>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</si>
  <si>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</si>
  <si>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</si>
  <si>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</si>
  <si>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</si>
  <si>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</si>
  <si>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</si>
  <si>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</si>
  <si>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</si>
  <si>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</si>
  <si>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</si>
  <si>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</si>
  <si>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</si>
  <si>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</si>
  <si>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</si>
  <si>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</si>
  <si>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</si>
  <si>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</si>
  <si>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</si>
  <si>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</si>
  <si>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</si>
  <si>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</si>
  <si>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</si>
  <si>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</si>
  <si>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</si>
  <si>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</si>
  <si>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</si>
  <si>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</si>
  <si>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</si>
  <si>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</si>
  <si>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</si>
  <si>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</si>
  <si>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</si>
  <si>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</si>
  <si>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</si>
  <si>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</si>
  <si>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</si>
  <si>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</si>
  <si>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</si>
  <si>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</si>
  <si>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</si>
  <si>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</si>
  <si>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</si>
  <si>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</si>
  <si>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</si>
  <si>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</si>
  <si>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</si>
  <si>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</si>
  <si>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</si>
  <si>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</si>
  <si>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</si>
  <si>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</si>
  <si>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</si>
  <si>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</si>
  <si>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</si>
  <si>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</si>
  <si>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</si>
  <si>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</si>
  <si>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</si>
  <si>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</si>
  <si>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</si>
  <si>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</si>
  <si>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</si>
  <si>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</si>
  <si>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</si>
  <si>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</si>
  <si>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</si>
  <si>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</si>
  <si>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</si>
  <si>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</si>
  <si>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</si>
  <si>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</si>
  <si>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</si>
  <si>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</si>
  <si>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</si>
  <si>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</si>
  <si>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</si>
  <si>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</si>
  <si>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</si>
  <si>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</si>
  <si>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</si>
  <si>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</si>
  <si>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</si>
  <si>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</si>
  <si>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</si>
  <si>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</si>
  <si>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</si>
  <si>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</si>
  <si>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</si>
  <si>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</si>
  <si>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</si>
  <si>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</si>
  <si>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</si>
  <si>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</si>
  <si>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</si>
  <si>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</si>
  <si>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</si>
  <si>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</si>
  <si>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</si>
  <si>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</si>
  <si>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</si>
  <si>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</si>
  <si>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</si>
  <si>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</si>
  <si>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</si>
  <si>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</si>
  <si>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</si>
  <si>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</si>
  <si>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</si>
  <si>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</si>
  <si>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</si>
  <si>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</si>
  <si>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</si>
  <si>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</si>
  <si>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</si>
  <si>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</si>
  <si>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</si>
  <si>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</si>
  <si>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</si>
  <si>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</si>
  <si>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</si>
  <si>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</si>
  <si>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</si>
  <si>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</si>
  <si>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</si>
  <si>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</si>
  <si>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</si>
  <si>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</si>
  <si>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</si>
  <si>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</si>
  <si>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</si>
  <si>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</si>
  <si>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</si>
  <si>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</si>
  <si>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</si>
  <si>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</si>
  <si>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</si>
  <si>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</si>
  <si>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</si>
  <si>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</si>
  <si>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</si>
  <si>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</si>
  <si>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</si>
  <si>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</si>
  <si>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</si>
  <si>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</si>
  <si>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</si>
  <si>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</si>
  <si>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</si>
  <si>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</si>
  <si>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</si>
  <si>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</si>
  <si>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</si>
  <si>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</si>
  <si>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</si>
  <si>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</si>
  <si>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</si>
  <si>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</si>
  <si>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</si>
  <si>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</si>
  <si>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</si>
  <si>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</si>
  <si>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</si>
  <si>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</si>
  <si>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</si>
  <si>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</si>
  <si>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</si>
  <si>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</si>
  <si>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</si>
  <si>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</si>
  <si>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</si>
  <si>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</si>
  <si>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</si>
  <si>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</si>
  <si>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</si>
  <si>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</si>
  <si>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</si>
  <si>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</si>
  <si>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</si>
  <si>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</si>
  <si>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</si>
  <si>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</si>
  <si>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</si>
  <si>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</si>
  <si>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</si>
  <si>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</si>
  <si>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</si>
  <si>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</si>
  <si>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</si>
  <si>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</si>
  <si>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</si>
  <si>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</si>
  <si>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</si>
  <si>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</si>
  <si>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</si>
  <si>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</si>
  <si>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</si>
  <si>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</si>
  <si>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</si>
  <si>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</si>
  <si>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</si>
  <si>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</si>
  <si>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</si>
  <si>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</si>
  <si>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</si>
  <si>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</si>
  <si>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</si>
  <si>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</si>
  <si>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</si>
  <si>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</si>
  <si>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</si>
  <si>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</si>
  <si>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</si>
  <si>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</si>
  <si>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</si>
  <si>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</si>
  <si>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</si>
  <si>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</si>
  <si>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</si>
  <si>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</si>
  <si>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</si>
  <si>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</si>
  <si>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</si>
  <si>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</si>
  <si>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</si>
  <si>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</si>
  <si>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</si>
  <si>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</si>
  <si>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</si>
  <si>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</si>
  <si>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</si>
  <si>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</si>
  <si>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</si>
  <si>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</si>
  <si>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</si>
  <si>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</si>
  <si>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</si>
  <si>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</si>
  <si>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</si>
  <si>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</si>
  <si>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</si>
  <si>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</si>
  <si>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</si>
  <si>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</si>
  <si>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</si>
  <si>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</si>
  <si>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</si>
  <si>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</si>
  <si>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</si>
  <si>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</si>
  <si>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</si>
  <si>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</si>
  <si>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</si>
  <si>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</si>
  <si>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</si>
  <si>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</si>
  <si>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</si>
  <si>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</si>
  <si>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</si>
  <si>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</si>
  <si>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</si>
  <si>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</si>
  <si>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</si>
  <si>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</si>
  <si>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</si>
  <si>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</si>
  <si>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</si>
  <si>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</si>
  <si>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</si>
  <si>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</si>
  <si>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</si>
  <si>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</si>
  <si>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</si>
  <si>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</si>
  <si>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</si>
  <si>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</si>
  <si>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</si>
  <si>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</si>
  <si>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</si>
  <si>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</si>
  <si>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</si>
  <si>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</si>
  <si>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</si>
  <si>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</si>
  <si>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</si>
  <si>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</si>
  <si>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</si>
  <si>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</si>
  <si>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</si>
  <si>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</si>
  <si>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</si>
  <si>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</si>
  <si>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</si>
  <si>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</si>
  <si>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</si>
  <si>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</si>
  <si>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</si>
  <si>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</si>
  <si>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</si>
  <si>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</si>
  <si>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</si>
  <si>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</si>
  <si>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</si>
  <si>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</si>
  <si>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</si>
  <si>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</si>
  <si>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</si>
  <si>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</si>
  <si>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</si>
  <si>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</si>
  <si>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</si>
  <si>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</si>
  <si>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</si>
  <si>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</si>
  <si>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</si>
  <si>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</si>
  <si>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</si>
  <si>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</si>
  <si>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</si>
  <si>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</si>
  <si>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</si>
  <si>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</si>
  <si>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</si>
  <si>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</si>
  <si>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</si>
  <si>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</si>
  <si>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</si>
  <si>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</si>
  <si>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</si>
  <si>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</si>
  <si>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</si>
  <si>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</si>
  <si>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</si>
  <si>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</si>
  <si>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</si>
  <si>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</si>
  <si>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</si>
  <si>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</si>
  <si>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</si>
  <si>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</si>
  <si>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</si>
  <si>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</si>
  <si>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</si>
  <si>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</si>
  <si>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</si>
  <si>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</si>
  <si>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</si>
  <si>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</si>
  <si>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</si>
  <si>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</si>
  <si>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</si>
  <si>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</si>
  <si>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</si>
  <si>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</si>
  <si>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</si>
  <si>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</si>
  <si>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</si>
  <si>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</si>
  <si>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</si>
  <si>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</si>
  <si>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</si>
  <si>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</si>
  <si>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</si>
  <si>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</si>
  <si>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</si>
  <si>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</si>
  <si>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</si>
  <si>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</si>
  <si>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</si>
  <si>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</si>
  <si>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</si>
  <si>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</si>
  <si>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</si>
  <si>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</si>
  <si>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</si>
  <si>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</si>
  <si>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</si>
  <si>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</si>
  <si>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</si>
  <si>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</si>
  <si>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</si>
  <si>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</si>
  <si>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</si>
  <si>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</si>
  <si>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</si>
  <si>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</si>
  <si>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</si>
  <si>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</si>
  <si>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</si>
  <si>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</si>
  <si>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</si>
  <si>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</si>
  <si>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</si>
  <si>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</si>
  <si>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</si>
  <si>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</si>
  <si>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</si>
  <si>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</si>
  <si>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</si>
  <si>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</si>
  <si>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</si>
  <si>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</si>
  <si>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</si>
  <si>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</si>
  <si>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</si>
  <si>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</si>
  <si>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</si>
  <si>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</si>
  <si>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</si>
  <si>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</si>
  <si>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</si>
  <si>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</si>
  <si>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</si>
  <si>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</si>
  <si>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</si>
  <si>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</si>
  <si>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</si>
  <si>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</si>
  <si>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</si>
  <si>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</si>
  <si>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</si>
  <si>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</si>
  <si>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</si>
  <si>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</si>
  <si>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</si>
  <si>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</si>
  <si>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</si>
  <si>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</si>
  <si>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</si>
  <si>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</si>
  <si>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</si>
  <si>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</si>
  <si>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</si>
  <si>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</si>
  <si>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</si>
  <si>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</si>
  <si>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</si>
  <si>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</si>
  <si>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</si>
  <si>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</si>
  <si>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</si>
  <si>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</si>
  <si>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</si>
  <si>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</si>
  <si>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</si>
  <si>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</si>
  <si>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</si>
  <si>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</si>
  <si>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</si>
  <si>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</si>
  <si>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</si>
  <si>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</si>
  <si>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</si>
  <si>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</si>
  <si>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</si>
  <si>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</si>
  <si>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</si>
  <si>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</si>
  <si>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</si>
  <si>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</si>
  <si>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</si>
  <si>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</si>
  <si>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</si>
  <si>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</si>
  <si>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</si>
  <si>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</si>
  <si>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</si>
  <si>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</si>
  <si>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</si>
  <si>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</si>
  <si>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</si>
  <si>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</si>
  <si>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</si>
  <si>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</si>
  <si>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</si>
  <si>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</si>
  <si>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</si>
  <si>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</si>
  <si>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</si>
  <si>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</si>
  <si>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</si>
  <si>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</si>
  <si>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</si>
  <si>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</si>
  <si>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</si>
  <si>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</si>
  <si>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</si>
  <si>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</si>
  <si>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</si>
  <si>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</si>
  <si>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</si>
  <si>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</si>
  <si>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</si>
  <si>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</si>
  <si>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</si>
  <si>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</si>
  <si>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</si>
  <si>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</si>
  <si>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</si>
  <si>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</si>
  <si>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</si>
  <si>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</si>
  <si>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</si>
  <si>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</si>
  <si>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</si>
  <si>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</si>
  <si>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</si>
  <si>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</si>
  <si>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</si>
  <si>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</si>
  <si>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</si>
  <si>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</si>
  <si>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</si>
  <si>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</si>
  <si>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</si>
  <si>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</si>
  <si>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</si>
  <si>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</si>
  <si>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</si>
  <si>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</si>
  <si>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</si>
  <si>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</si>
  <si>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</si>
  <si>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</si>
  <si>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</si>
  <si>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</si>
  <si>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</si>
  <si>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</si>
  <si>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</si>
  <si>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</si>
  <si>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</si>
  <si>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</si>
  <si>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</si>
  <si>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</si>
  <si>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</si>
  <si>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</si>
  <si>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</si>
  <si>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</si>
  <si>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</si>
  <si>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</si>
  <si>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</si>
  <si>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</si>
  <si>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</si>
  <si>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</si>
  <si>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</si>
  <si>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</si>
  <si>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</si>
  <si>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</si>
  <si>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</si>
  <si>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</si>
  <si>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</si>
  <si>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</si>
  <si>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</si>
  <si>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</si>
  <si>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</si>
  <si>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</si>
  <si>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</si>
  <si>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</si>
  <si>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</si>
  <si>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</si>
  <si>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</si>
  <si>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</si>
  <si>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</si>
  <si>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</si>
  <si>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</si>
  <si>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</si>
  <si>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</si>
  <si>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</si>
  <si>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</si>
  <si>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</si>
  <si>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</si>
  <si>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</si>
  <si>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</si>
  <si>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</si>
  <si>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</si>
  <si>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</si>
  <si>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</si>
  <si>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</si>
  <si>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</si>
  <si>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</si>
  <si>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</si>
  <si>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</si>
  <si>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</si>
  <si>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</si>
  <si>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</si>
  <si>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</si>
  <si>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</si>
  <si>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</si>
  <si>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</si>
  <si>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</si>
  <si>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</si>
  <si>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</si>
  <si>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</si>
  <si>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</si>
  <si>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</si>
  <si>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</si>
  <si>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</si>
  <si>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</si>
  <si>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</si>
  <si>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</si>
  <si>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</si>
  <si>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</si>
  <si>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</si>
  <si>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</si>
  <si>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</si>
  <si>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</si>
  <si>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</si>
  <si>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</si>
  <si>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</si>
  <si>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</si>
  <si>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</si>
  <si>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</si>
  <si>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</si>
  <si>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</si>
  <si>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</si>
  <si>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</si>
  <si>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</si>
  <si>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</si>
  <si>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</si>
  <si>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</si>
  <si>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</si>
  <si>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</si>
  <si>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</si>
  <si>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</si>
  <si>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</si>
  <si>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</si>
  <si>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</si>
  <si>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</si>
  <si>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</si>
  <si>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</si>
  <si>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</si>
  <si>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</si>
  <si>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</si>
  <si>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</si>
  <si>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</si>
  <si>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</si>
  <si>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</si>
  <si>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</si>
  <si>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</si>
  <si>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</si>
  <si>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</si>
  <si>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</si>
  <si>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</si>
  <si>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</si>
  <si>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</si>
  <si>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</si>
  <si>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</si>
  <si>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</si>
  <si>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</si>
  <si>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</si>
  <si>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</si>
  <si>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</si>
  <si>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</si>
  <si>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</si>
  <si>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</si>
  <si>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</si>
  <si>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</si>
  <si>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</si>
  <si>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</si>
  <si>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</si>
  <si>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</si>
  <si>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</si>
  <si>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</si>
  <si>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</si>
  <si>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</si>
  <si>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</si>
  <si>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</si>
  <si>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</si>
  <si>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</si>
  <si>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</si>
  <si>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</si>
  <si>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</si>
  <si>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</si>
  <si>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</si>
  <si>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</si>
  <si>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</si>
  <si>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</si>
  <si>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</si>
  <si>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</si>
  <si>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</si>
  <si>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</si>
  <si>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</si>
  <si>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</si>
  <si>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</si>
  <si>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</si>
  <si>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</si>
  <si>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</si>
  <si>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</si>
  <si>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</si>
  <si>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</si>
  <si>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</si>
  <si>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</si>
  <si>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</si>
  <si>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</si>
  <si>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</si>
  <si>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</si>
  <si>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</si>
  <si>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</si>
  <si>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</si>
  <si>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</si>
  <si>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</si>
  <si>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</si>
  <si>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</si>
  <si>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</si>
  <si>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</si>
  <si>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</si>
  <si>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</si>
  <si>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</si>
  <si>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</si>
  <si>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</si>
  <si>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</si>
  <si>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</si>
  <si>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</si>
  <si>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</si>
  <si>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</si>
  <si>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</si>
  <si>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</si>
  <si>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</si>
  <si>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</si>
  <si>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</si>
  <si>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</si>
  <si>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</si>
  <si>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</si>
  <si>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</si>
  <si>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</si>
  <si>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</si>
  <si>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</si>
  <si>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</si>
  <si>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</si>
  <si>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</si>
  <si>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</si>
  <si>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</si>
  <si>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</si>
  <si>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</si>
  <si>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</si>
  <si>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</si>
  <si>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</si>
  <si>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</si>
  <si>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</si>
  <si>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</si>
  <si>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</si>
  <si>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</si>
  <si>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</si>
  <si>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</si>
  <si>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</si>
  <si>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</si>
  <si>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</si>
  <si>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</si>
  <si>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</si>
  <si>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</si>
  <si>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</si>
  <si>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</si>
  <si>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</si>
  <si>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</si>
  <si>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</si>
  <si>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</si>
  <si>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</si>
  <si>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</si>
  <si>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</si>
  <si>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</si>
  <si>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</si>
  <si>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</si>
  <si>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</si>
  <si>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</si>
  <si>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</si>
  <si>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</si>
  <si>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</si>
  <si>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</si>
  <si>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</si>
  <si>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</si>
  <si>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</si>
  <si>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</si>
  <si>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</si>
  <si>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</si>
  <si>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</si>
  <si>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</si>
  <si>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</si>
  <si>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</si>
  <si>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</si>
  <si>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</si>
  <si>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</si>
  <si>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</si>
  <si>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</si>
  <si>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</si>
  <si>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</si>
  <si>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</si>
  <si>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</si>
  <si>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</si>
  <si>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</si>
  <si>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</si>
  <si>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</si>
  <si>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</si>
  <si>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</si>
  <si>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</si>
  <si>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</si>
  <si>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</si>
  <si>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</si>
  <si>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</si>
  <si>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</si>
  <si>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</si>
  <si>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</si>
  <si>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</si>
  <si>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</si>
  <si>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</si>
  <si>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</si>
  <si>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</si>
  <si>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</si>
  <si>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</si>
  <si>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</si>
  <si>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</si>
  <si>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</si>
  <si>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</si>
  <si>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</si>
  <si>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</si>
  <si>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</si>
  <si>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</si>
  <si>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</si>
  <si>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</si>
  <si>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</si>
  <si>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</si>
  <si>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</si>
  <si>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</si>
  <si>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</si>
  <si>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</si>
  <si>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</si>
  <si>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</si>
  <si>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</si>
  <si>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</si>
  <si>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</si>
  <si>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</si>
  <si>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</si>
  <si>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</si>
  <si>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</si>
  <si>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</si>
  <si>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</si>
  <si>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</si>
  <si>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</si>
  <si>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</si>
  <si>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</si>
  <si>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</si>
  <si>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</si>
  <si>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</si>
  <si>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</si>
  <si>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</si>
  <si>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</si>
  <si>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</si>
  <si>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</si>
  <si>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</si>
  <si>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</si>
  <si>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</si>
  <si>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</si>
  <si>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</si>
  <si>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</si>
  <si>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</si>
  <si>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</si>
  <si>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</si>
  <si>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</si>
  <si>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</si>
  <si>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</si>
  <si>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</si>
  <si>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</si>
  <si>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</si>
  <si>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</si>
  <si>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</si>
  <si>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</si>
  <si>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</si>
  <si>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</si>
  <si>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</si>
  <si>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</si>
  <si>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</si>
  <si>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</si>
  <si>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</si>
  <si>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</si>
  <si>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</si>
  <si>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</si>
  <si>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</si>
  <si>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</si>
  <si>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</si>
  <si>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</si>
  <si>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</si>
  <si>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</si>
  <si>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</si>
  <si>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</si>
  <si>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</si>
  <si>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</si>
  <si>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</si>
  <si>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</si>
  <si>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</si>
  <si>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</si>
  <si>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</si>
  <si>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</si>
  <si>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</si>
  <si>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</si>
  <si>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</si>
  <si>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</si>
  <si>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</si>
  <si>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</si>
  <si>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</si>
  <si>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</si>
  <si>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</si>
  <si>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</si>
  <si>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</si>
  <si>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</si>
  <si>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</si>
  <si>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</si>
  <si>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</si>
  <si>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</si>
  <si>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</si>
  <si>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</si>
  <si>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</si>
  <si>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</si>
  <si>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</si>
  <si>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</si>
  <si>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</si>
  <si>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</si>
  <si>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</si>
  <si>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</si>
  <si>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</si>
  <si>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</si>
  <si>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</si>
  <si>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</si>
  <si>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</si>
  <si>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</si>
  <si>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</si>
  <si>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</si>
  <si>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</si>
  <si>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</si>
  <si>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</si>
  <si>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</si>
  <si>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</si>
  <si>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</si>
  <si>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</si>
  <si>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</si>
  <si>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</si>
  <si>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</si>
  <si>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</si>
  <si>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</si>
  <si>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</si>
  <si>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</si>
  <si>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</si>
  <si>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</si>
  <si>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</si>
  <si>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</si>
  <si>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</si>
  <si>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</si>
  <si>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</si>
  <si>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</si>
  <si>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</si>
  <si>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</si>
  <si>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</si>
  <si>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</si>
  <si>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</si>
  <si>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</si>
  <si>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</si>
  <si>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</si>
  <si>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</si>
  <si>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</si>
  <si>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</si>
  <si>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</si>
  <si>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</si>
  <si>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</si>
  <si>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</si>
  <si>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</si>
  <si>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</si>
  <si>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</si>
  <si>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</si>
  <si>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</si>
  <si>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</si>
  <si>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</si>
  <si>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</si>
  <si>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</si>
  <si>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</si>
  <si>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</si>
  <si>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</si>
  <si>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</si>
  <si>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</si>
  <si>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</si>
  <si>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</si>
  <si>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</si>
  <si>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</si>
  <si>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</si>
  <si>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</si>
  <si>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</si>
  <si>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</si>
  <si>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</si>
  <si>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</si>
  <si>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</si>
  <si>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</si>
  <si>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</si>
  <si>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</si>
  <si>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</si>
  <si>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</si>
  <si>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</si>
  <si>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</si>
  <si>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</si>
  <si>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</si>
  <si>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</si>
  <si>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</si>
  <si>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</si>
  <si>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</si>
  <si>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</si>
  <si>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</si>
  <si>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</si>
  <si>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</si>
  <si>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</si>
  <si>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</si>
  <si>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</si>
  <si>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</si>
  <si>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</si>
  <si>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</si>
  <si>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</si>
  <si>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</si>
  <si>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</si>
  <si>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</si>
  <si>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</si>
  <si>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</si>
  <si>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</si>
  <si>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</si>
  <si>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</si>
  <si>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</si>
  <si>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</si>
  <si>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</si>
  <si>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</si>
  <si>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</si>
  <si>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</si>
  <si>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</si>
  <si>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</si>
  <si>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</si>
  <si>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</si>
  <si>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</si>
  <si>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</si>
  <si>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</si>
  <si>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</si>
  <si>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</si>
  <si>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</si>
  <si>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</si>
  <si>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</si>
  <si>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</si>
  <si>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</si>
  <si>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</si>
  <si>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</si>
  <si>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</si>
  <si>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</si>
  <si>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</si>
  <si>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</si>
  <si>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</si>
  <si>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</si>
  <si>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</si>
  <si>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</si>
  <si>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</si>
  <si>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</si>
  <si>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</si>
  <si>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</si>
  <si>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</si>
  <si>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</si>
  <si>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</si>
  <si>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</si>
  <si>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</si>
  <si>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</si>
  <si>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</si>
  <si>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</si>
  <si>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</si>
  <si>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</si>
  <si>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</si>
  <si>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</si>
  <si>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</si>
  <si>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</si>
  <si>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</si>
  <si>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</si>
  <si>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</si>
  <si>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</si>
  <si>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</si>
  <si>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</si>
  <si>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</si>
  <si>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</si>
  <si>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</si>
  <si>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</si>
  <si>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</si>
  <si>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</si>
  <si>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</si>
  <si>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</si>
  <si>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</si>
  <si>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</si>
  <si>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</si>
  <si>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</si>
  <si>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</si>
  <si>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</si>
  <si>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</si>
  <si>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</si>
  <si>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</si>
  <si>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</si>
  <si>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</si>
  <si>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</si>
  <si>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</si>
  <si>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</si>
  <si>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</si>
  <si>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</si>
  <si>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</si>
  <si>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</si>
  <si>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</si>
  <si>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</si>
  <si>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</si>
  <si>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</si>
  <si>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</si>
  <si>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</si>
  <si>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</si>
  <si>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</si>
  <si>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</si>
  <si>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</si>
  <si>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</si>
  <si>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</si>
  <si>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</si>
  <si>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</si>
  <si>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</si>
  <si>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</si>
  <si>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</si>
  <si>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</si>
  <si>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</si>
  <si>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</si>
  <si>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</si>
  <si>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</si>
  <si>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</si>
  <si>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</si>
  <si>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</si>
  <si>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</si>
  <si>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</si>
  <si>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</si>
  <si>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</si>
  <si>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</si>
  <si>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</si>
  <si>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</si>
  <si>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</si>
  <si>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</si>
  <si>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</si>
  <si>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</si>
  <si>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</si>
  <si>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</si>
  <si>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</si>
  <si>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</si>
  <si>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</si>
  <si>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</si>
  <si>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</si>
  <si>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</si>
  <si>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</si>
  <si>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</si>
  <si>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</si>
  <si>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</si>
  <si>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</si>
  <si>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</si>
  <si>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</si>
  <si>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</si>
  <si>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</si>
  <si>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</si>
  <si>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</si>
  <si>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</si>
  <si>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</si>
  <si>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</si>
  <si>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</si>
  <si>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</si>
  <si>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</si>
  <si>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</si>
  <si>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</si>
  <si>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</si>
  <si>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</si>
  <si>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</si>
  <si>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</si>
  <si>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</si>
  <si>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</si>
  <si>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</si>
  <si>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</si>
  <si>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</si>
  <si>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</si>
  <si>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</si>
  <si>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</si>
  <si>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</si>
  <si>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</si>
  <si>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</si>
  <si>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</si>
  <si>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</si>
  <si>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</si>
  <si>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</si>
  <si>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</si>
  <si>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</si>
  <si>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</si>
  <si>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</si>
  <si>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</si>
  <si>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</si>
  <si>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</si>
  <si>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</si>
  <si>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</si>
  <si>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</si>
  <si>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</si>
  <si>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</si>
  <si>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</si>
  <si>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</si>
  <si>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</si>
  <si>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</si>
  <si>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</si>
  <si>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</si>
  <si>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</si>
  <si>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</si>
  <si>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</si>
  <si>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</si>
  <si>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</si>
  <si>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</si>
  <si>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</si>
  <si>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</si>
  <si>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</si>
  <si>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</si>
  <si>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</si>
  <si>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</si>
  <si>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</si>
  <si>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</si>
  <si>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</si>
  <si>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</si>
  <si>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</si>
  <si>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</si>
  <si>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</si>
  <si>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</si>
  <si>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</si>
  <si>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</si>
  <si>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</si>
  <si>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</si>
  <si>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</si>
  <si>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</si>
  <si>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</si>
  <si>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</si>
  <si>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</si>
  <si>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</si>
  <si>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</si>
  <si>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</si>
  <si>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</si>
  <si>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</si>
  <si>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</si>
  <si>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</si>
  <si>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</si>
  <si>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</si>
  <si>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</si>
  <si>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</si>
  <si>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</si>
  <si>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</si>
  <si>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</si>
  <si>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</si>
  <si>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</si>
  <si>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</si>
  <si>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</si>
  <si>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</si>
  <si>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</si>
  <si>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</si>
  <si>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</si>
  <si>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</si>
  <si>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</si>
  <si>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</si>
  <si>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</si>
  <si>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</si>
  <si>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</si>
  <si>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</si>
  <si>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</si>
  <si>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</si>
  <si>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</si>
  <si>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</si>
  <si>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</si>
  <si>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</si>
  <si>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</si>
  <si>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</si>
  <si>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</si>
  <si>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</si>
  <si>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</si>
  <si>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</si>
  <si>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</si>
  <si>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</si>
  <si>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</si>
  <si>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</si>
  <si>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</si>
  <si>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</si>
  <si>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</si>
  <si>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</si>
  <si>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</si>
  <si>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</si>
  <si>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</si>
  <si>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</si>
  <si>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</si>
  <si>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</si>
  <si>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</si>
  <si>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</si>
  <si>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</si>
  <si>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</si>
  <si>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</si>
  <si>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</si>
  <si>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</si>
  <si>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</si>
  <si>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</si>
  <si>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</si>
  <si>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</si>
  <si>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</si>
  <si>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</si>
  <si>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</si>
  <si>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</si>
  <si>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</si>
  <si>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</si>
  <si>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</si>
  <si>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</si>
  <si>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</si>
  <si>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</si>
  <si>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</si>
  <si>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</si>
  <si>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</si>
  <si>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</si>
  <si>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</si>
  <si>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</si>
  <si>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</si>
  <si>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</si>
  <si>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</si>
  <si>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</si>
  <si>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</si>
  <si>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</si>
  <si>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</si>
  <si>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</si>
  <si>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</si>
  <si>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</si>
  <si>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</si>
  <si>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</si>
  <si>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</si>
  <si>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</si>
  <si>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</si>
  <si>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</si>
  <si>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</si>
  <si>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</si>
  <si>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</si>
  <si>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</si>
  <si>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</si>
  <si>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</si>
  <si>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</si>
  <si>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</si>
  <si>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</si>
  <si>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</si>
  <si>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</si>
  <si>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</si>
  <si>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</si>
  <si>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</si>
  <si>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</si>
  <si>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</si>
  <si>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</si>
  <si>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</si>
  <si>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</si>
  <si>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</si>
  <si>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</si>
  <si>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</si>
  <si>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</si>
  <si>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</si>
  <si>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</si>
  <si>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</si>
  <si>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</si>
  <si>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</si>
  <si>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</si>
  <si>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</si>
  <si>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</si>
  <si>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</si>
  <si>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</si>
  <si>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</si>
  <si>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</si>
  <si>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</si>
  <si>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</si>
  <si>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</si>
  <si>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</si>
  <si>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</si>
  <si>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</si>
  <si>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</si>
  <si>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</si>
  <si>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</si>
  <si>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</si>
  <si>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</si>
  <si>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</si>
  <si>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</si>
  <si>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</si>
  <si>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</si>
  <si>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</si>
  <si>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</si>
  <si>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</si>
  <si>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</si>
  <si>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</si>
  <si>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</si>
  <si>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</si>
  <si>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</si>
  <si>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</si>
  <si>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</si>
  <si>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</si>
  <si>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</si>
  <si>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</si>
  <si>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</si>
  <si>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</si>
  <si>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</si>
  <si>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</si>
  <si>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</si>
  <si>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</si>
  <si>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</si>
  <si>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</si>
  <si>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</si>
  <si>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</si>
  <si>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</si>
  <si>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</si>
  <si>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</si>
  <si>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</si>
  <si>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</si>
  <si>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</si>
  <si>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</si>
  <si>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</si>
  <si>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</si>
  <si>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</si>
  <si>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</si>
  <si>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</si>
  <si>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</si>
  <si>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</si>
  <si>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</si>
  <si>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</si>
  <si>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</si>
  <si>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</si>
  <si>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</si>
  <si>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</si>
  <si>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</si>
  <si>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</si>
  <si>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</si>
  <si>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</si>
  <si>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</si>
  <si>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</si>
  <si>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</si>
  <si>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</si>
  <si>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</si>
  <si>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</si>
  <si>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</si>
  <si>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</si>
  <si>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</si>
  <si>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</si>
  <si>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</si>
  <si>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</si>
  <si>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</si>
  <si>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</si>
  <si>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</si>
  <si>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</si>
  <si>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</si>
  <si>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</si>
  <si>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</si>
  <si>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</si>
  <si>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</si>
  <si>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</si>
  <si>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</si>
  <si>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</si>
  <si>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</si>
  <si>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</si>
  <si>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</si>
  <si>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</si>
  <si>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</si>
  <si>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</si>
  <si>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</si>
  <si>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</si>
  <si>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</si>
  <si>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</si>
  <si>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</si>
  <si>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</si>
  <si>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</si>
  <si>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</si>
  <si>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</si>
  <si>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</si>
  <si>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</si>
  <si>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</si>
  <si>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</si>
  <si>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</si>
  <si>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</si>
  <si>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</si>
  <si>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</si>
  <si>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</si>
  <si>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</si>
  <si>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</si>
  <si>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</si>
  <si>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</si>
  <si>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</si>
  <si>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</si>
  <si>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</si>
  <si>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</si>
  <si>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</si>
  <si>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</si>
  <si>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</si>
  <si>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</si>
  <si>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</si>
  <si>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</si>
  <si>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</si>
  <si>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</si>
  <si>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</si>
  <si>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</si>
  <si>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</si>
  <si>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</si>
  <si>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</si>
  <si>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</si>
  <si>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</si>
  <si>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</si>
  <si>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</si>
  <si>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</si>
  <si>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</si>
  <si>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</si>
  <si>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</si>
  <si>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</si>
  <si>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</si>
  <si>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</si>
  <si>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</si>
  <si>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</si>
  <si>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</si>
  <si>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</si>
  <si>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</si>
  <si>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</si>
  <si>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</si>
  <si>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</si>
  <si>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</si>
  <si>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</si>
  <si>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</si>
  <si>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</si>
  <si>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</si>
  <si>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</si>
  <si>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</si>
  <si>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</si>
  <si>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</si>
  <si>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</si>
  <si>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</si>
  <si>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</si>
  <si>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</si>
  <si>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</si>
  <si>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</si>
  <si>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</si>
  <si>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</si>
  <si>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</si>
  <si>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</si>
  <si>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</si>
  <si>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</si>
  <si>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</si>
  <si>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</si>
  <si>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</si>
  <si>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</si>
  <si>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</si>
  <si>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</si>
  <si>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</si>
  <si>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</si>
  <si>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</si>
  <si>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</si>
  <si>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</si>
  <si>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</si>
  <si>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</si>
  <si>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</si>
  <si>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</si>
  <si>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</si>
  <si>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</si>
  <si>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</si>
  <si>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</si>
  <si>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</si>
  <si>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</si>
  <si>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</si>
  <si>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</si>
  <si>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</si>
  <si>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</si>
  <si>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</si>
  <si>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</si>
  <si>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</si>
  <si>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</si>
  <si>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</si>
  <si>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</si>
  <si>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</si>
  <si>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</si>
  <si>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</si>
  <si>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</si>
  <si>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</si>
  <si>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</si>
  <si>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</si>
  <si>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</si>
  <si>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</si>
  <si>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</si>
  <si>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</si>
  <si>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</si>
  <si>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</si>
  <si>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</si>
  <si>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</si>
  <si>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</si>
  <si>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</si>
  <si>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</si>
  <si>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</si>
  <si>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</si>
  <si>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</si>
  <si>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</si>
  <si>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</si>
  <si>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</si>
  <si>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</si>
  <si>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</si>
  <si>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</si>
  <si>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</si>
  <si>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</si>
  <si>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</si>
  <si>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</si>
  <si>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</si>
  <si>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</si>
  <si>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</si>
  <si>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</si>
  <si>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</si>
  <si>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</si>
  <si>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</si>
  <si>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</si>
  <si>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</si>
  <si>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</si>
  <si>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</si>
  <si>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</si>
  <si>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</si>
  <si>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</si>
  <si>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</si>
  <si>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</si>
  <si>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</si>
  <si>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</si>
  <si>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</si>
  <si>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</si>
  <si>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</si>
  <si>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</si>
  <si>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</si>
  <si>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</si>
  <si>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</si>
  <si>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</si>
  <si>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</si>
  <si>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</si>
  <si>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</si>
  <si>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</si>
  <si>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</si>
  <si>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</si>
  <si>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</si>
  <si>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</si>
  <si>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</si>
  <si>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</si>
  <si>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</si>
  <si>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</si>
  <si>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</si>
  <si>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</si>
  <si>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</si>
  <si>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</si>
  <si>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</si>
  <si>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</si>
  <si>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</si>
  <si>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</si>
  <si>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</si>
  <si>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</si>
  <si>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</si>
  <si>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</si>
  <si>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</si>
  <si>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</si>
  <si>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</si>
  <si>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</si>
  <si>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</si>
  <si>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</si>
  <si>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</si>
  <si>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</si>
  <si>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</si>
  <si>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</si>
  <si>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</si>
  <si>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</si>
  <si>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</si>
  <si>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</si>
  <si>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</si>
  <si>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</si>
  <si>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</si>
  <si>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</si>
  <si>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</si>
  <si>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</si>
  <si>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</si>
  <si>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</si>
  <si>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</si>
  <si>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</si>
  <si>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</si>
  <si>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</si>
  <si>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</si>
  <si>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</si>
  <si>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</si>
  <si>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</si>
  <si>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</si>
  <si>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</si>
  <si>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</si>
  <si>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</si>
  <si>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</si>
  <si>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</si>
  <si>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</si>
  <si>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</si>
  <si>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</si>
  <si>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</si>
  <si>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</si>
  <si>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</si>
  <si>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</si>
  <si>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</si>
  <si>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</si>
  <si>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</si>
  <si>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</si>
  <si>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</si>
  <si>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</si>
  <si>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</si>
  <si>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</si>
  <si>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</si>
  <si>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</si>
  <si>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</si>
  <si>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</si>
  <si>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</si>
  <si>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</si>
  <si>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</si>
  <si>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</si>
  <si>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</si>
  <si>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</si>
  <si>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</si>
  <si>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</si>
  <si>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</si>
  <si>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</si>
  <si>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</si>
  <si>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</si>
  <si>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</si>
  <si>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</si>
  <si>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</si>
  <si>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</si>
  <si>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</si>
  <si>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</si>
  <si>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</si>
  <si>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</si>
  <si>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</si>
  <si>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</si>
  <si>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</si>
  <si>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</si>
  <si>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</si>
  <si>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</si>
  <si>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</si>
  <si>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</si>
  <si>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</si>
  <si>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</si>
  <si>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</si>
  <si>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</si>
  <si>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</si>
  <si>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</si>
  <si>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</si>
  <si>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</si>
  <si>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</si>
  <si>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</si>
  <si>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</si>
  <si>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</si>
  <si>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</si>
  <si>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</si>
  <si>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</si>
  <si>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</si>
  <si>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</si>
  <si>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</si>
  <si>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</si>
  <si>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</si>
  <si>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</si>
  <si>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</si>
  <si>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</si>
  <si>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</si>
  <si>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</si>
  <si>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</si>
  <si>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</si>
  <si>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</si>
  <si>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</si>
  <si>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</si>
  <si>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</si>
  <si>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</si>
  <si>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</si>
  <si>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</si>
  <si>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</si>
  <si>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</si>
  <si>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</si>
  <si>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</si>
  <si>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</si>
  <si>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</si>
  <si>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</si>
  <si>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</si>
  <si>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</si>
  <si>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</si>
  <si>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</si>
  <si>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</si>
  <si>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</si>
  <si>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</si>
  <si>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</si>
  <si>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</si>
  <si>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</si>
  <si>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</si>
  <si>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</si>
  <si>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</si>
  <si>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</si>
  <si>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</si>
  <si>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</si>
  <si>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</si>
  <si>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</si>
  <si>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</si>
  <si>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</si>
  <si>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</si>
  <si>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</si>
  <si>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</si>
  <si>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</si>
  <si>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</si>
  <si>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</si>
  <si>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</si>
  <si>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</si>
  <si>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</si>
  <si>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</si>
  <si>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</si>
  <si>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</si>
  <si>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</si>
  <si>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</si>
  <si>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</si>
  <si>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</si>
  <si>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</si>
  <si>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</si>
  <si>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</si>
  <si>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</si>
  <si>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</si>
  <si>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</si>
  <si>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</si>
  <si>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</si>
  <si>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</si>
  <si>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</si>
  <si>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</si>
  <si>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</si>
  <si>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</si>
  <si>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</si>
  <si>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</si>
  <si>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</si>
  <si>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</si>
  <si>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</si>
  <si>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</si>
  <si>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</si>
  <si>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</si>
  <si>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</si>
  <si>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</si>
  <si>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</si>
  <si>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</si>
  <si>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</si>
  <si>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</si>
  <si>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</si>
  <si>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</si>
  <si>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</si>
  <si>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</si>
  <si>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</si>
  <si>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</si>
  <si>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</si>
  <si>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</si>
  <si>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</si>
  <si>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</si>
  <si>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</si>
  <si>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</si>
  <si>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</si>
  <si>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</si>
  <si>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</si>
  <si>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</si>
  <si>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</si>
  <si>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</si>
  <si>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</si>
  <si>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</si>
  <si>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</si>
  <si>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</si>
  <si>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</si>
  <si>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</si>
  <si>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</si>
  <si>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</si>
  <si>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</si>
  <si>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</si>
  <si>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</si>
  <si>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</si>
  <si>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</si>
  <si>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</si>
  <si>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</si>
  <si>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</si>
  <si>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</si>
  <si>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</si>
  <si>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</si>
  <si>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</si>
  <si>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</si>
  <si>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</si>
  <si>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</si>
  <si>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</si>
  <si>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</si>
  <si>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</si>
  <si>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</si>
  <si>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</si>
  <si>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</si>
  <si>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</si>
  <si>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</si>
  <si>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</si>
  <si>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</si>
  <si>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</si>
  <si>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</si>
  <si>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</si>
  <si>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</si>
  <si>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</si>
  <si>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</si>
  <si>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</si>
  <si>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</si>
  <si>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</si>
  <si>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</si>
  <si>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</si>
  <si>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</si>
  <si>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</si>
  <si>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</si>
  <si>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</si>
  <si>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</si>
  <si>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</si>
  <si>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</si>
  <si>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</si>
  <si>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</si>
  <si>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</si>
  <si>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</si>
  <si>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</si>
  <si>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</si>
  <si>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</si>
  <si>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</si>
  <si>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</si>
  <si>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</si>
  <si>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</si>
  <si>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</si>
  <si>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</si>
  <si>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</si>
  <si>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</si>
  <si>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</si>
  <si>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</si>
  <si>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</si>
  <si>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</si>
  <si>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</si>
  <si>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</si>
  <si>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</si>
  <si>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</si>
  <si>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</si>
  <si>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</si>
  <si>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</si>
  <si>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</si>
  <si>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</si>
  <si>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</si>
  <si>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</si>
  <si>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</si>
  <si>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</si>
  <si>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</si>
  <si>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</si>
  <si>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</si>
  <si>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</si>
  <si>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</si>
  <si>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</si>
  <si>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</si>
  <si>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</si>
  <si>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</si>
  <si>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</si>
  <si>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</si>
  <si>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</si>
  <si>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</si>
  <si>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</si>
  <si>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</si>
  <si>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</si>
  <si>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</si>
  <si>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</si>
  <si>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</si>
  <si>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</si>
  <si>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</si>
  <si>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</si>
  <si>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</si>
  <si>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</si>
  <si>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</si>
  <si>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</si>
  <si>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</si>
  <si>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</si>
  <si>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</si>
  <si>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</si>
  <si>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</si>
  <si>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</si>
  <si>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</si>
  <si>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</si>
  <si>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</si>
  <si>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</si>
  <si>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</si>
  <si>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</si>
  <si>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</si>
  <si>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</si>
  <si>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</si>
  <si>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</si>
  <si>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</si>
  <si>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</si>
  <si>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</si>
  <si>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</si>
  <si>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</si>
  <si>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</si>
  <si>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</si>
  <si>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</si>
  <si>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</si>
  <si>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</si>
  <si>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</si>
  <si>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</si>
  <si>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</si>
  <si>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</si>
  <si>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</si>
  <si>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</si>
  <si>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</si>
  <si>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</si>
  <si>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</si>
  <si>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</si>
  <si>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</si>
  <si>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</si>
  <si>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</si>
  <si>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</si>
  <si>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</si>
  <si>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</si>
  <si>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</si>
  <si>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</si>
  <si>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</si>
  <si>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</si>
  <si>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</si>
  <si>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</si>
  <si>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</si>
  <si>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</si>
  <si>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</si>
  <si>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</si>
  <si>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</si>
  <si>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</si>
  <si>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</si>
  <si>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</si>
  <si>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</si>
  <si>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</si>
  <si>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</si>
  <si>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</si>
  <si>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</si>
  <si>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</si>
  <si>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</si>
  <si>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</si>
  <si>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</si>
  <si>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</si>
  <si>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</si>
  <si>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</si>
  <si>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</si>
  <si>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</si>
  <si>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</si>
  <si>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</si>
  <si>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</si>
  <si>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</si>
  <si>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</si>
  <si>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</si>
  <si>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</si>
  <si>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</si>
  <si>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</si>
  <si>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</si>
  <si>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</si>
  <si>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</si>
  <si>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</si>
  <si>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</si>
  <si>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</si>
  <si>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</si>
  <si>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</si>
  <si>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</si>
  <si>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</si>
  <si>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</si>
  <si>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</si>
  <si>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</si>
  <si>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</si>
  <si>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</si>
  <si>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</si>
  <si>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</si>
  <si>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</si>
  <si>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</si>
  <si>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</si>
  <si>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</si>
  <si>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</si>
  <si>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</si>
  <si>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</si>
  <si>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</si>
  <si>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</si>
  <si>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</si>
  <si>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</si>
  <si>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</si>
  <si>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</si>
  <si>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</si>
  <si>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</si>
  <si>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</si>
  <si>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</si>
  <si>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</si>
  <si>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</si>
  <si>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</si>
  <si>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</si>
  <si>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</si>
  <si>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</si>
  <si>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</si>
  <si>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</si>
  <si>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</si>
  <si>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</si>
  <si>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</si>
  <si>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</si>
  <si>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</si>
  <si>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</si>
  <si>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</si>
  <si>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</si>
  <si>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</si>
  <si>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</si>
  <si>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</si>
  <si>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</si>
  <si>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</si>
  <si>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</si>
  <si>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</si>
  <si>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</si>
  <si>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</si>
  <si>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</si>
  <si>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</si>
  <si>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</si>
  <si>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</si>
  <si>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</si>
  <si>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</si>
  <si>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</si>
  <si>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</si>
  <si>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</si>
  <si>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</si>
  <si>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</si>
  <si>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</si>
  <si>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</si>
  <si>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</si>
  <si>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</si>
  <si>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</si>
  <si>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</si>
  <si>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</si>
  <si>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</si>
  <si>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</si>
  <si>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</si>
  <si>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</si>
  <si>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</si>
  <si>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</si>
  <si>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</si>
  <si>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</si>
  <si>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</si>
  <si>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</si>
  <si>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</si>
  <si>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</si>
  <si>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</si>
  <si>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</si>
  <si>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</si>
  <si>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</si>
  <si>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</si>
  <si>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</si>
  <si>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</si>
  <si>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</si>
  <si>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</si>
  <si>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</si>
  <si>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</si>
  <si>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</si>
  <si>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</si>
  <si>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</si>
  <si>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</si>
  <si>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</si>
  <si>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</si>
  <si>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</si>
  <si>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</si>
  <si>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</si>
  <si>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</si>
  <si>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</si>
  <si>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</si>
  <si>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</si>
  <si>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</si>
  <si>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</si>
  <si>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</si>
  <si>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</si>
  <si>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</si>
  <si>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</si>
  <si>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</si>
  <si>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</si>
  <si>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</si>
  <si>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</si>
  <si>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</si>
  <si>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</si>
  <si>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</si>
  <si>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</si>
  <si>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</si>
  <si>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</si>
  <si>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</si>
  <si>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</si>
  <si>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</si>
  <si>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</si>
  <si>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</si>
  <si>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</si>
  <si>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</si>
  <si>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</si>
  <si>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</si>
  <si>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</si>
  <si>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</si>
  <si>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</si>
  <si>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</si>
  <si>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</si>
  <si>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</si>
  <si>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</si>
  <si>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</si>
  <si>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</si>
  <si>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</si>
  <si>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</si>
  <si>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</si>
  <si>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</si>
  <si>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</si>
  <si>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</si>
  <si>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</si>
  <si>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</si>
  <si>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</si>
  <si>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</si>
  <si>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</si>
  <si>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</si>
  <si>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</si>
  <si>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</si>
  <si>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</si>
  <si>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</si>
  <si>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</si>
  <si>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</si>
  <si>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</si>
  <si>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</si>
  <si>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</si>
  <si>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</si>
  <si>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</si>
  <si>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</si>
  <si>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</si>
  <si>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</si>
  <si>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</si>
  <si>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</si>
  <si>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</si>
  <si>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</si>
  <si>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</si>
  <si>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</si>
  <si>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</si>
  <si>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</si>
  <si>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</si>
  <si>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</si>
  <si>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</si>
  <si>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</si>
  <si>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</si>
  <si>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</si>
  <si>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</si>
  <si>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</si>
  <si>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</si>
  <si>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</si>
  <si>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</si>
  <si>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</si>
  <si>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</si>
  <si>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</si>
  <si>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</si>
  <si>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</si>
  <si>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</si>
  <si>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</si>
  <si>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</si>
  <si>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</si>
  <si>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</si>
  <si>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</si>
  <si>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</si>
  <si>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</si>
  <si>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</si>
  <si>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</si>
  <si>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</si>
  <si>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</si>
  <si>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</si>
  <si>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</si>
  <si>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</si>
  <si>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</si>
  <si>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</si>
  <si>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</si>
  <si>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</si>
  <si>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</si>
  <si>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</si>
  <si>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</si>
  <si>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</si>
  <si>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</si>
  <si>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</si>
  <si>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</si>
  <si>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</si>
  <si>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</si>
  <si>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</si>
  <si>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</si>
  <si>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</si>
  <si>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</si>
  <si>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</si>
  <si>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</si>
  <si>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</si>
  <si>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</si>
  <si>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</si>
  <si>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</si>
  <si>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</si>
  <si>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</si>
  <si>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</si>
  <si>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</si>
  <si>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</si>
  <si>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</si>
  <si>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</si>
  <si>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</si>
  <si>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</si>
  <si>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</si>
  <si>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</si>
  <si>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</si>
  <si>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</si>
  <si>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</si>
  <si>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</si>
  <si>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</si>
  <si>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</si>
  <si>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</si>
  <si>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</si>
  <si>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</si>
  <si>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</si>
  <si>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</si>
  <si>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</si>
  <si>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</si>
  <si>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</si>
  <si>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</si>
  <si>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</si>
  <si>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</si>
  <si>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</si>
  <si>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</si>
  <si>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</si>
  <si>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</si>
  <si>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</si>
  <si>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</si>
  <si>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</si>
  <si>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</si>
  <si>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</si>
  <si>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</si>
  <si>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</si>
  <si>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</si>
  <si>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</si>
  <si>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</si>
  <si>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</si>
  <si>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</si>
  <si>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</si>
  <si>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</si>
  <si>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</si>
  <si>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</si>
  <si>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</si>
  <si>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</si>
  <si>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</si>
  <si>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</si>
  <si>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</si>
  <si>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</si>
  <si>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</si>
  <si>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</si>
  <si>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</si>
  <si>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</si>
  <si>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</si>
  <si>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</si>
  <si>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</si>
  <si>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</si>
  <si>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</si>
  <si>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</si>
  <si>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</si>
  <si>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</si>
  <si>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</si>
  <si>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</si>
  <si>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</si>
  <si>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</si>
  <si>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</si>
  <si>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</si>
  <si>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</si>
  <si>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</si>
  <si>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</si>
  <si>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</si>
  <si>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</si>
  <si>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</si>
  <si>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</si>
  <si>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</si>
  <si>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</si>
  <si>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</si>
  <si>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</si>
  <si>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</si>
  <si>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</si>
  <si>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</si>
  <si>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</si>
  <si>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</si>
  <si>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</si>
  <si>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</si>
  <si>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</si>
  <si>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</si>
  <si>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</si>
  <si>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</si>
  <si>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</si>
  <si>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</si>
  <si>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</si>
  <si>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</si>
  <si>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</si>
  <si>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</si>
  <si>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</si>
  <si>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</si>
  <si>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</si>
  <si>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</si>
  <si>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</si>
  <si>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</si>
  <si>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</si>
  <si>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</si>
  <si>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</si>
  <si>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</si>
  <si>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</si>
  <si>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</si>
  <si>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</si>
  <si>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</si>
  <si>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</si>
  <si>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</si>
  <si>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</si>
  <si>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</si>
  <si>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</si>
  <si>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</si>
  <si>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</si>
  <si>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</si>
  <si>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</si>
  <si>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</si>
  <si>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</si>
  <si>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</si>
  <si>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</si>
  <si>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</si>
  <si>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</si>
  <si>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</si>
  <si>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</si>
  <si>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</si>
  <si>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</si>
  <si>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</si>
  <si>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</si>
  <si>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</si>
  <si>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</si>
  <si>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</si>
  <si>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</si>
  <si>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</si>
  <si>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</si>
  <si>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</si>
  <si>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</si>
  <si>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</si>
  <si>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</si>
  <si>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</si>
  <si>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</si>
  <si>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</si>
  <si>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</si>
  <si>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</si>
  <si>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</si>
  <si>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</si>
  <si>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</si>
  <si>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</si>
  <si>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</si>
  <si>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</si>
  <si>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</si>
  <si>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</si>
  <si>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</si>
  <si>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</si>
  <si>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</si>
  <si>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</si>
  <si>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</si>
  <si>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</si>
  <si>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</si>
  <si>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</si>
  <si>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</si>
  <si>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</si>
  <si>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</si>
  <si>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</si>
  <si>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</si>
  <si>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</si>
  <si>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</si>
  <si>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</si>
  <si>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</si>
  <si>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</si>
  <si>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</si>
  <si>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</si>
  <si>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</si>
  <si>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</si>
  <si>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</si>
  <si>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</si>
  <si>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</si>
  <si>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</si>
  <si>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</si>
  <si>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</si>
  <si>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</si>
  <si>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</si>
  <si>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</si>
  <si>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</si>
  <si>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</si>
  <si>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</si>
  <si>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</si>
  <si>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</si>
  <si>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</si>
  <si>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</si>
  <si>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</si>
  <si>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</si>
  <si>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</si>
  <si>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</si>
  <si>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</si>
  <si>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</si>
  <si>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</si>
  <si>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</si>
  <si>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</si>
  <si>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</si>
  <si>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</si>
  <si>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</si>
  <si>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</si>
  <si>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</si>
  <si>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</si>
  <si>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</si>
  <si>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</si>
  <si>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</si>
  <si>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</si>
  <si>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</si>
  <si>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</si>
  <si>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</si>
  <si>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</si>
  <si>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</si>
  <si>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</si>
  <si>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</si>
  <si>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</si>
  <si>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</si>
  <si>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</si>
  <si>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</si>
  <si>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</si>
  <si>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</si>
  <si>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</si>
  <si>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</si>
  <si>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</si>
  <si>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</si>
  <si>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</si>
  <si>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</si>
  <si>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</si>
  <si>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</si>
  <si>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</si>
  <si>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</si>
  <si>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</si>
  <si>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</si>
  <si>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</si>
  <si>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</si>
  <si>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</si>
  <si>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</si>
  <si>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</si>
  <si>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</si>
  <si>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</si>
  <si>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</si>
  <si>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</si>
  <si>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</si>
  <si>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</si>
  <si>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</si>
  <si>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</si>
  <si>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</si>
  <si>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</si>
  <si>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</si>
  <si>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</si>
  <si>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</si>
  <si>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</si>
  <si>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</si>
  <si>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</si>
  <si>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</si>
  <si>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</si>
  <si>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</si>
  <si>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</si>
  <si>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</si>
  <si>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</si>
  <si>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</si>
  <si>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</si>
  <si>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</si>
  <si>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</si>
  <si>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</si>
  <si>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</si>
  <si>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</si>
  <si>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</si>
  <si>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</si>
  <si>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</si>
  <si>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</si>
  <si>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</si>
  <si>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</si>
  <si>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</si>
  <si>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</si>
  <si>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</si>
  <si>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</si>
  <si>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</si>
  <si>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</si>
  <si>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</si>
  <si>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</si>
  <si>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</si>
  <si>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</si>
  <si>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</si>
  <si>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</si>
  <si>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</si>
  <si>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</si>
  <si>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</si>
  <si>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</si>
  <si>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</si>
  <si>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</si>
  <si>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</si>
  <si>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</si>
  <si>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</si>
  <si>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</si>
  <si>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</si>
  <si>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</si>
  <si>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</si>
  <si>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</si>
  <si>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</si>
  <si>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</si>
  <si>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</si>
  <si>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</si>
  <si>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</si>
  <si>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</si>
  <si>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</si>
  <si>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</si>
  <si>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</si>
  <si>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</si>
  <si>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</si>
  <si>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</si>
  <si>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</si>
  <si>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</si>
  <si>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</si>
  <si>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</si>
  <si>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</si>
  <si>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</si>
  <si>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</si>
  <si>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</si>
  <si>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</si>
  <si>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</si>
  <si>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</si>
  <si>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</si>
  <si>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</si>
  <si>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</si>
  <si>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</si>
  <si>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</si>
  <si>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</si>
  <si>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</si>
  <si>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</si>
  <si>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</si>
  <si>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</si>
  <si>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</si>
  <si>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</si>
  <si>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</si>
  <si>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</si>
  <si>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</si>
  <si>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</si>
  <si>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</si>
  <si>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</si>
  <si>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</si>
  <si>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</si>
  <si>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</si>
  <si>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</si>
  <si>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</si>
  <si>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</si>
  <si>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</si>
  <si>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</si>
  <si>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</si>
  <si>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</si>
  <si>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</si>
  <si>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</si>
  <si>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</si>
  <si>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</si>
  <si>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</si>
  <si>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no PCM </t>
  </si>
  <si>
    <t>as per TRM MAS0558 HUB site after rested all connected sites restored expect RYQ0985
now team dispatched 25 min</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</si>
  <si>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</si>
  <si>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</si>
  <si>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</si>
  <si>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</si>
  <si>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No PCM</t>
  </si>
  <si>
    <t>Site Down Again Sceco cut at Aria, Team saving HUB Site</t>
  </si>
  <si>
    <t>Team Near Site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</si>
  <si>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</si>
  <si>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</si>
  <si>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</si>
  <si>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</si>
  <si>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</si>
  <si>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</si>
  <si>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</si>
  <si>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</si>
  <si>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PCM-20251123-00001023</t>
  </si>
  <si>
    <t>MAK2710</t>
  </si>
  <si>
    <t xml:space="preserve">EM team need 25 min </t>
  </si>
  <si>
    <t>PCM-20251123-00001033</t>
  </si>
  <si>
    <t xml:space="preserve">EM team at site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</si>
</sst>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1"/>
      <color rgb="FF000000"/>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35" fillId="0" borderId="1" xfId="0" applyFont="1" applyBorder="1"/>
    <xf numFmtId="165" fontId="8" fillId="9" borderId="8" xfId="0" applyNumberFormat="1" applyFont="1" applyFill="1" applyBorder="1" applyAlignment="1">
      <alignment horizontal="center" vertical="center" wrapText="1"/>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relativeIndent="1"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2" totalsRowShown="0" headerRowDxfId="173" dataDxfId="172" headerRowBorderDxfId="170" tableBorderDxfId="171" totalsRowBorderDxfId="169">
  <autoFilter ref="A1:L3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3" totalsRowShown="0" headerRowDxfId="156" dataDxfId="155" headerRowBorderDxfId="153" tableBorderDxfId="154" totalsRowBorderDxfId="152">
  <autoFilter ref="A1:CJ15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3" totalsRowShown="0" headerRowDxfId="63" dataDxfId="62" headerRowBorderDxfId="60" tableBorderDxfId="61">
  <autoFilter ref="A1:L9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17" totalsRowShown="0" headerRowDxfId="47" dataDxfId="46" headerRowBorderDxfId="44" tableBorderDxfId="45" totalsRowBorderDxfId="43">
  <autoFilter ref="A1:L41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8" totalsRowShown="0" headerRowDxfId="30" dataDxfId="29" headerRowBorderDxfId="27" tableBorderDxfId="28">
  <autoFilter ref="A1:L7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2"/>
  <sheetViews>
    <sheetView workbookViewId="0">
      <selection activeCell="K17" sqref="K17"/>
    </sheetView>
  </sheetViews>
  <sheetFormatPr defaultColWidth="11.19921875" defaultRowHeight="15" customHeight="1"/>
  <cols>
    <col min="1" max="1" width="17.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321.61609884259087</v>
      </c>
      <c r="H2" s="76">
        <v>45662.943402777775</v>
      </c>
      <c r="I2" s="59" t="str">
        <f>IFERROR(VLOOKUP(D2,DB!A:F,6,0),"")</f>
        <v>Generator-SG</v>
      </c>
      <c r="J2" s="59" t="str">
        <f>IFERROR(VLOOKUP(D2,DB!A:G,7,0),"")</f>
        <v>Dead</v>
      </c>
      <c r="K2" s="67" t="s">
        <v>39022</v>
      </c>
      <c r="L2" s="65" t="str">
        <f>IFERROR(VLOOKUP(D2,DB!A:I,9,0),"")</f>
        <v>Latis</v>
      </c>
    </row>
    <row r="3" spans="1:15" ht="15" customHeight="1">
      <c r="A3" s="134"/>
      <c r="B3" s="135" t="str">
        <f>IFERROR(VLOOKUP(D3,DB!A:K,11,0),"")</f>
        <v/>
      </c>
      <c r="C3" s="135"/>
      <c r="D3" s="127"/>
      <c r="E3" s="136"/>
      <c r="F3" s="137"/>
      <c r="G3" s="138">
        <f ca="1">IFERROR(NOW()-F3,"-")</f>
        <v>45984.564524768517</v>
      </c>
      <c r="H3" s="137"/>
      <c r="I3" s="135" t="str">
        <f>IFERROR(VLOOKUP(D3,DB!A:F,6,0),"")</f>
        <v/>
      </c>
      <c r="J3" s="135" t="str">
        <f>IFERROR(VLOOKUP(D3,DB!A:G,7,0),"")</f>
        <v/>
      </c>
      <c r="K3" s="139"/>
      <c r="L3" s="140" t="str">
        <f>IFERROR(VLOOKUP(D3,DB!A:I,9,0),"")</f>
        <v/>
      </c>
    </row>
    <row r="4" spans="1:15" ht="15" customHeight="1">
      <c r="A4" s="134"/>
      <c r="B4" s="135" t="str">
        <f>IFERROR(VLOOKUP(D4,DB!A:K,11,0),"")</f>
        <v/>
      </c>
      <c r="C4" s="135"/>
      <c r="D4" s="127"/>
      <c r="E4" s="136"/>
      <c r="F4" s="137"/>
      <c r="G4" s="138">
        <f ca="1">IFERROR(NOW()-F4,"-")</f>
        <v>45984.564524768517</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45984.564524768517</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45984.564524768517</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45984.564524768517</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45984.564524768517</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45984.564524768517</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45984.564524768517</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45984.564524768517</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45984.564524768517</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45984.564524768517</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45984.564524768517</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45984.564524768517</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45984.564524768517</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45984.564524768517</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45984.564524768517</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45984.564524768517</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45984.564524768517</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45984.564524768517</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45984.564524768517</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45984.564524768517</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45984.564524768517</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45984.564524768517</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45984.564524768517</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27"/>
      <c r="E27" s="136"/>
      <c r="F27" s="137"/>
      <c r="G27" s="138">
        <f ca="1">IFERROR(NOW()-F27,"-")</f>
        <v>45984.564524768517</v>
      </c>
      <c r="H27" s="137"/>
      <c r="I27" s="135" t="str">
        <f>IFERROR(VLOOKUP(D27,DB!A:F,6,0),"")</f>
        <v/>
      </c>
      <c r="J27" s="135" t="str">
        <f>IFERROR(VLOOKUP(D27,DB!A:G,7,0),"")</f>
        <v/>
      </c>
      <c r="K27" s="139"/>
      <c r="L27" s="140" t="str">
        <f>IFERROR(VLOOKUP(D27,DB!A:I,9,0),"")</f>
        <v/>
      </c>
    </row>
    <row r="28" spans="1:12" ht="15" customHeight="1">
      <c r="A28" s="134"/>
      <c r="B28" s="135" t="str">
        <f>IFERROR(VLOOKUP(D28,DB!A:K,11,0),"")</f>
        <v/>
      </c>
      <c r="C28" s="135"/>
      <c r="D28" s="127"/>
      <c r="E28" s="136"/>
      <c r="F28" s="137"/>
      <c r="G28" s="138">
        <f ca="1">IFERROR(NOW()-F28,"-")</f>
        <v>45984.564524768517</v>
      </c>
      <c r="H28" s="137"/>
      <c r="I28" s="135" t="str">
        <f>IFERROR(VLOOKUP(D28,DB!A:F,6,0),"")</f>
        <v/>
      </c>
      <c r="J28" s="135" t="str">
        <f>IFERROR(VLOOKUP(D28,DB!A:G,7,0),"")</f>
        <v/>
      </c>
      <c r="K28" s="139"/>
      <c r="L28" s="140" t="str">
        <f>IFERROR(VLOOKUP(D28,DB!A:I,9,0),"")</f>
        <v/>
      </c>
    </row>
    <row r="29" spans="1:12" ht="15" customHeight="1">
      <c r="A29" s="134"/>
      <c r="B29" s="135" t="str">
        <f>IFERROR(VLOOKUP(D29,DB!A:K,11,0),"")</f>
        <v/>
      </c>
      <c r="C29" s="135"/>
      <c r="D29" s="127"/>
      <c r="E29" s="136"/>
      <c r="F29" s="137"/>
      <c r="G29" s="138">
        <f ca="1">IFERROR(NOW()-F29,"-")</f>
        <v>45984.564524768517</v>
      </c>
      <c r="H29" s="137"/>
      <c r="I29" s="135" t="str">
        <f>IFERROR(VLOOKUP(D29,DB!A:F,6,0),"")</f>
        <v/>
      </c>
      <c r="J29" s="135" t="str">
        <f>IFERROR(VLOOKUP(D29,DB!A:G,7,0),"")</f>
        <v/>
      </c>
      <c r="K29" s="139"/>
      <c r="L29" s="140" t="str">
        <f>IFERROR(VLOOKUP(D29,DB!A:I,9,0),"")</f>
        <v/>
      </c>
    </row>
    <row r="30" spans="1:12" ht="15" customHeight="1">
      <c r="A30" s="134"/>
      <c r="B30" s="135" t="str">
        <f>IFERROR(VLOOKUP(D30,DB!A:K,11,0),"")</f>
        <v/>
      </c>
      <c r="C30" s="135"/>
      <c r="D30" s="127"/>
      <c r="E30" s="136"/>
      <c r="F30" s="137"/>
      <c r="G30" s="138">
        <f ca="1">IFERROR(NOW()-F30,"-")</f>
        <v>45984.564524768517</v>
      </c>
      <c r="H30" s="137"/>
      <c r="I30" s="135" t="str">
        <f>IFERROR(VLOOKUP(D30,DB!A:F,6,0),"")</f>
        <v/>
      </c>
      <c r="J30" s="135" t="str">
        <f>IFERROR(VLOOKUP(D30,DB!A:G,7,0),"")</f>
        <v/>
      </c>
      <c r="K30" s="139"/>
      <c r="L30" s="140" t="str">
        <f>IFERROR(VLOOKUP(D30,DB!A:I,9,0),"")</f>
        <v/>
      </c>
    </row>
    <row r="31" spans="1:12" ht="15" customHeight="1">
      <c r="A31" s="134"/>
      <c r="B31" s="135" t="str">
        <f>IFERROR(VLOOKUP(D31,DB!A:K,11,0),"")</f>
        <v/>
      </c>
      <c r="C31" s="135"/>
      <c r="D31" s="127"/>
      <c r="E31" s="136"/>
      <c r="F31" s="137"/>
      <c r="G31" s="138">
        <f ca="1">IFERROR(NOW()-F31,"-")</f>
        <v>45984.564524768517</v>
      </c>
      <c r="H31" s="137"/>
      <c r="I31" s="135" t="str">
        <f>IFERROR(VLOOKUP(D31,DB!A:F,6,0),"")</f>
        <v/>
      </c>
      <c r="J31" s="135" t="str">
        <f>IFERROR(VLOOKUP(D31,DB!A:G,7,0),"")</f>
        <v/>
      </c>
      <c r="K31" s="139"/>
      <c r="L31" s="140" t="str">
        <f>IFERROR(VLOOKUP(D31,DB!A:I,9,0),"")</f>
        <v/>
      </c>
    </row>
    <row r="32" spans="1:12" ht="15" customHeight="1">
      <c r="A32" s="141"/>
      <c r="B32" s="128" t="str">
        <f>IFERROR(VLOOKUP(D32,DB!A:K,11,0),"")</f>
        <v/>
      </c>
      <c r="C32" s="128"/>
      <c r="D32" s="142"/>
      <c r="E32" s="129"/>
      <c r="F32" s="130"/>
      <c r="G32" s="131">
        <f ca="1">IFERROR(NOW()-F32,"-")</f>
        <v>45984.564524768517</v>
      </c>
      <c r="H32" s="130"/>
      <c r="I32" s="128" t="str">
        <f>IFERROR(VLOOKUP(D32,DB!A:F,6,0),"")</f>
        <v/>
      </c>
      <c r="J32" s="128" t="str">
        <f>IFERROR(VLOOKUP(D32,DB!A:G,7,0),"")</f>
        <v/>
      </c>
      <c r="K32" s="132"/>
      <c r="L32" s="133" t="str">
        <f>IFERROR(VLOOKUP(D32,DB!A:I,9,0),"")</f>
        <v/>
      </c>
    </row>
  </sheetData>
  <customSheetViews>
    <customSheetView guid="{F6042A99-DD27-4453-835D-0834D95730CC}" filter="1" showAutoFilter="1">
      <pageMargins left="0" right="0" top="0" bottom="0" header="0" footer="0"/>
      <autoFilter ref="B1:M1" xr:uid="{7DA3A6F2-8260-418F-8261-B8486DB8116D}"/>
    </customSheetView>
  </customSheetViews>
  <dataValidations count="2">
    <dataValidation allowBlank="1" showInputMessage="1" showErrorMessage="1" sqref="E1" xr:uid="{5DBA255D-CDD9-49FB-AD3C-AF70AB4EE696}"/>
    <dataValidation type="list" allowBlank="1" showInputMessage="1" showErrorMessage="1" sqref="E2:E3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3"/>
  <sheetViews>
    <sheetView workbookViewId="0">
      <pane ySplit="1" topLeftCell="A11" activePane="bottomLeft" state="frozen"/>
      <selection pane="bottomLeft" activeCell="D6" sqre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159.5646869212942</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0.17710590277420124</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39107</v>
      </c>
      <c r="B5" s="18" t="str">
        <f>IFERROR(VLOOKUP(D5,DB!A:K,11,0),"")</f>
        <v>R2</v>
      </c>
      <c r="C5" s="18"/>
      <c r="D5" s="18" t="s">
        <v>25468</v>
      </c>
      <c r="E5" s="102"/>
      <c r="F5" s="103"/>
      <c r="G5" s="104">
        <f ca="1">IFERROR(NOW()-F5,"-")</f>
        <v>45984.564524884256</v>
      </c>
      <c r="H5" s="151">
        <v>45984.455046296294</v>
      </c>
      <c r="I5" s="18" t="str">
        <f>IFERROR(VLOOKUP(D5,DB!A:F,6,0),"")</f>
        <v>SCECO</v>
      </c>
      <c r="J5" s="18" t="str">
        <f>IFERROR(VLOOKUP(D5,DB!A:G,7,0),"")</f>
        <v>Vandalized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45984.564524884256</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45984.564524884256</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45984.564524884256</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61"/>
      <c r="E9" s="102"/>
      <c r="F9" s="103"/>
      <c r="G9" s="104">
        <f ca="1">IFERROR(NOW()-F9,"-")</f>
        <v>45984.564524884256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45984.564524884256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45984.564524884256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45984.564524884256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45984.564524884256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45984.564524884256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45984.564524884256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45984.564524884256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45984.564524884256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45984.564524884256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45984.564524884256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45984.564524884256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45984.564524884256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45984.564524884256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45984.564524884256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45984.564524884256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45984.564524884256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45984.564524884256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45984.564524884256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45984.564524884256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45984.564524884256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45984.564524884256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45984.564524884256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45984.564524884256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45984.564524884256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45984.564524884256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45984.564524884256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45984.564524884256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45984.564524884256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45984.564524884256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45984.564524884256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45984.564524884256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45984.564524884256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45984.564524884256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45984.564524884256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45984.564524884256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45984.564524884256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45984.564524884256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45984.564524884256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45984.564524884256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45984.564524884256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45984.564524884256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45984.564524884256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45984.564524884256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45984.564524884256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45984.564524884256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45984.564524884256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45984.564524884256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45984.564524884256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45984.564524884256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45984.564524884256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45984.564524884256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45984.564524884256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45984.564524884256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45984.564524884256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45984.564524884256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45984.564524884256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45984.564524884256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45984.564524884256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45984.564524884256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45984.564524884256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45984.564524884256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45984.564524884256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45984.564524884256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45984.564524884256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45984.564524884256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45984.564524884256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45984.564524884256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45984.564524884256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45984.564524884256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45984.564524884256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45984.564524884256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45984.564524884256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45984.564524884256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45984.564524884256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45984.564524884256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45984.564524884256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45984.564524884256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45984.564524884256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45984.564524884256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45984.564524884256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45984.564524884256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45984.564524884256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45984.564524884256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45984.564524884256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45984.564524884256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45984.564524884256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45984.564524884256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45984.564524884256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45984.564524884256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45984.564524884256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45984.564524884256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45984.564524884256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45984.564524884256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45984.564524884256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45984.564524884256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45984.564524884256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45984.564524884256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45984.564524884256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45984.564524884256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45984.564524884256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45984.564524884256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45984.564524884256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45984.564524884256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45984.564524884256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45984.564524884256</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45984.564524884256</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45984.564524884256</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45984.564524884256</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45984.564524884256</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45984.564524884256</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45984.564524884256</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45984.564524884256</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45984.564524884256</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45984.564524884256</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45984.564524884256</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45984.564524884256</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45984.564524884256</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45984.564524884256</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45984.564524884256</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45984.564524884256</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45984.564524884256</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45984.564524884256</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45984.564524884256</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45984.564524884256</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45984.564524884256</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45984.564524884256</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45984.564524884256</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45984.564524884256</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45984.564524884256</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45984.564524884256</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45984.564524884256</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45984.564524884256</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45984.564524884256</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45984.564524884256</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45984.564524884256</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45984.564524884256</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45984.564524884256</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45984.564524884256</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45984.564524884256</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45984.564524884256</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45984.564524884256</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45984.564524884256</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45984.564524884256</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45984.564524884256</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sheetData>
  <dataValidations count="2">
    <dataValidation allowBlank="1" showInputMessage="1" showErrorMessage="1" sqref="E1" xr:uid="{4D935161-CDD3-4592-B877-3FB59C99E142}"/>
    <dataValidation type="list" allowBlank="1" showInputMessage="1" showErrorMessage="1" sqref="E3:E15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3"/>
  <sheetViews>
    <sheetView workbookViewId="0">
      <selection activeCell="D18" sqref="D18:D1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2" ca="1" si="0">IFERROR(NOW()-F2,"-")</f>
        <v>45984.564524884256</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18"/>
      <c r="F3" s="20"/>
      <c r="G3" s="21">
        <f t="shared" ca="1" si="0"/>
        <v>45984.564524884256</v>
      </c>
      <c r="H3" s="22"/>
      <c r="I3" s="19" t="str">
        <f>IFERROR(VLOOKUP(D3,DB!A:F,6,0),"")</f>
        <v/>
      </c>
      <c r="J3" s="18" t="str">
        <f>IFERROR(VLOOKUP(D3,DB!A:G,7,0),"")</f>
        <v/>
      </c>
      <c r="K3" s="45"/>
      <c r="L3" s="23" t="str">
        <f>IFERROR(VLOOKUP(D3,DB!A:I,9,0),"")</f>
        <v/>
      </c>
    </row>
    <row r="4" spans="1:13" ht="15" customHeight="1">
      <c r="A4" s="19"/>
      <c r="B4" s="61" t="str">
        <f>IFERROR(VLOOKUP(D4,DB!A:K,11,0),"")</f>
        <v/>
      </c>
      <c r="C4" s="18"/>
      <c r="D4" s="61" t="str">
        <f>IFERROR(VLOOKUP(#REF!,DB!#REF!,7,0),"")</f>
        <v/>
      </c>
      <c r="E4" s="18"/>
      <c r="F4" s="20"/>
      <c r="G4" s="21">
        <f t="shared" ca="1" si="0"/>
        <v>45984.564524884256</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45984.564524884256</v>
      </c>
      <c r="H5" s="22"/>
      <c r="I5" s="19" t="str">
        <f>IFERROR(VLOOKUP(D5,DB!A:F,6,0),"")</f>
        <v/>
      </c>
      <c r="J5" s="18" t="str">
        <f>IFERROR(VLOOKUP(D5,DB!A:G,7,0),"")</f>
        <v/>
      </c>
      <c r="K5" s="45"/>
      <c r="L5" s="23" t="str">
        <f>IFERROR(VLOOKUP(D5,DB!A:I,9,0),"")</f>
        <v/>
      </c>
    </row>
    <row r="6" spans="1:13" ht="15" customHeight="1">
      <c r="A6" s="19"/>
      <c r="B6" s="61" t="str">
        <f>IFERROR(VLOOKUP(D6,DB!A:K,11,0),"")</f>
        <v/>
      </c>
      <c r="C6" s="18"/>
      <c r="D6" s="143"/>
      <c r="E6" s="18"/>
      <c r="F6" s="20"/>
      <c r="G6" s="21">
        <f t="shared" ca="1" si="0"/>
        <v>45984.564524884256</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45984.564524884256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45984.564524884256</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45984.564524884256</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95"/>
      <c r="F10" s="20"/>
      <c r="G10" s="21">
        <f t="shared" ca="1" si="0"/>
        <v>45984.564524884256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45984.564524884256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45984.564524884256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45984.564524884256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45984.564524884256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45984.564524884256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45984.564524884256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45984.564524884256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45984.564524884256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45984.564524884256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45984.564524884256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45984.564524884256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45984.564524884256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45984.564524884256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45984.564524884256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45984.564524884256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45984.564524884256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45984.564524884256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45984.564524884256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45984.564524884256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45984.564524884256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45984.564524884256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45984.564524884256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45984.564524884256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45984.564524884256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45984.564524884256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45984.564524884256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45984.564524884256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45984.564524884256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45984.564524884256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45984.564524884256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45984.564524884256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45984.564524884256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45984.564524884256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45984.564524884256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45984.564524884256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45984.564524884256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45984.564524884256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45984.564524884256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45984.564524884256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45984.564524884256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45984.564524884256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45984.564524884256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ref="G53:G116" ca="1" si="1">IFERROR(NOW()-F53,"-")</f>
        <v>45984.564524884256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45984.564524884256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45984.564524884256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45984.564524884256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45984.564524884256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45984.564524884256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45984.564524884256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45984.564524884256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45984.564524884256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45984.564524884256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45984.564524884256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45984.564524884256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45984.564524884256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45984.564524884256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45984.564524884256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45984.564524884256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45984.564524884256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45984.564524884256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45984.564524884256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45984.564524884256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45984.564524884256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45984.564524884256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45984.564524884256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45984.564524884256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45984.564524884256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45984.564524884256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45984.564524884256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45984.564524884256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45984.564524884256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45984.564524884256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45984.564524884256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45984.564524884256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45984.564524884256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45984.564524884256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45984.564524884256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45984.564524884256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45984.564524884256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45984.564524884256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45984.564524884256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45984.564524884256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45984.564524884256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45984.564524884256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45984.564524884256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45984.564524884256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45984.564524884256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45984.564524884256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45984.564524884256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45984.564524884256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45984.564524884256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45984.564524884256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45984.564524884256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45984.564524884256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45984.564524884256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45984.564524884256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45984.564524884256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45984.564524884256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45984.564524884256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45984.564524884256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45984.564524884256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45984.564524884256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45984.564524884256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45984.564524884256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45984.564524884256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45984.564524884256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ref="G117:G180" ca="1" si="2">IFERROR(NOW()-F117,"-")</f>
        <v>45984.564524884256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45984.564524884256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45984.564524884256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45984.564524884256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45984.564524884256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45984.564524884256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45984.564524884256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45984.564524884256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45984.564524884256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45984.564524884256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45984.564524884256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45984.564524884256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45984.564524884256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45984.564524884256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45984.564524884256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45984.564524884256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45984.564524884256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45984.564524884256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45984.564524884256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45984.564524884256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45984.564524884256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45984.564524884256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45984.564524884256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45984.564524884256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45984.564524884256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45984.564524884256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45984.564524884256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45984.564524884256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45984.564524884256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45984.564524884256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45984.564524884256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45984.564524884256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45984.564524884256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45984.564524884256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45984.564524884256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45984.564524884256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45984.564524884256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45984.564524884256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45984.564524884256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45984.564524884256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45984.564524884256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45984.564524884256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45984.564524884256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45984.564524884256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45984.564524884256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45984.564524884256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45984.564524884256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45984.564524884256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45984.564524884256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45984.564524884256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45984.564524884256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45984.564524884256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45984.564524884256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45984.564524884256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45984.564524884256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45984.564524884256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45984.564524884256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45984.564524884256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45984.564524884256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45984.564524884256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45984.564524884256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45984.564524884256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45984.564524884256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45984.564524884256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ref="G181:G244" ca="1" si="3">IFERROR(NOW()-F181,"-")</f>
        <v>45984.564524884256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45984.564524884256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45984.564524884256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45984.564524884256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45984.564524884256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45984.564524884256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45984.564524884256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45984.564524884256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45984.564524884256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45984.564524884256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45984.564524884256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45984.564524884256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45984.564524884256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45984.564524884256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45984.564524884256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45984.564524884256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45984.564524884256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45984.564524884256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45984.564524884256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45984.564524884256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45984.564524884256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45984.564524884256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45984.564524884256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45984.564524884256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45984.564524884256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45984.564524884256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45984.564524884256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45984.564524884256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45984.564524884256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45984.564524884256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45984.564524884256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45984.564524884256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45984.564524884256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45984.564524884256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45984.564524884256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45984.564524884256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45984.564524884256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45984.564524884256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45984.564524884256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45984.564524884256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45984.564524884256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45984.564524884256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45984.564524884256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45984.564524884256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45984.564524884256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45984.564524884256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45984.564524884256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45984.564524884256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45984.564524884256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45984.564524884256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45984.564524884256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45984.564524884256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45984.564524884256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45984.564524884256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45984.564524884256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45984.564524884256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45984.564524884256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45984.564524884256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45984.564524884256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45984.564524884256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45984.564524884256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45984.564524884256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45984.564524884256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45984.564524884256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ref="G245:G308" ca="1" si="4">IFERROR(NOW()-F245,"-")</f>
        <v>45984.564524884256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45984.564524884256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45984.564524884256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45984.564524884256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45984.564524884256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45984.564524884256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45984.564524884256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45984.564524884256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45984.564524884256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45984.564524884256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45984.564524884256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45984.564524884256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45984.564524884256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45984.564524884256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45984.564524884256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45984.564524884256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45984.564524884256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45984.564524884256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45984.564524884256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45984.564524884256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45984.564524884256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45984.564524884256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45984.564524884256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45984.564524884256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45984.564524884256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45984.564524884256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45984.564524884256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45984.564524884256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45984.564524884256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45984.564524884256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45984.564524884256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45984.564524884256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45984.564524884256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45984.564524884256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45984.564524884256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45984.564524884256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45984.564524884256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45984.564524884256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45984.564524884256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45984.564524884256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45984.564524884256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45984.564524884256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45984.564524884256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45984.564524884256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45984.564524884256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45984.564524884256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45984.564524884256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45984.564524884256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45984.564524884256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45984.564524884256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45984.564524884256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45984.564524884256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45984.564524884256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45984.564524884256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45984.564524884256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45984.564524884256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45984.564524884256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45984.564524884256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45984.564524884256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45984.564524884256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45984.564524884256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45984.564524884256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45984.564524884256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45984.564524884256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ref="G309:G372" ca="1" si="5">IFERROR(NOW()-F309,"-")</f>
        <v>45984.564524884256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45984.564524884256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45984.564524884256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45984.564524884256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45984.564524884256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45984.564524884256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45984.564524884256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45984.564524884256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45984.564524884256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45984.564524884256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45984.564524884256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45984.564524884256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45984.564524884256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45984.564524884256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45984.564524884256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45984.564524884256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45984.564524884256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45984.564524884256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45984.564524884256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45984.564524884256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45984.564524884256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45984.564524884256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45984.564524884256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45984.564524884256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45984.564524884256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45984.564524884256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45984.564524884256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45984.564524884256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45984.564524884256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45984.564524884256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45984.564524884256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45984.564524884256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45984.564524884256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45984.564524884256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45984.564524884256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45984.564524884256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45984.564524884256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45984.564524884256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45984.564524884256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45984.564524884256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45984.564524884256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45984.564524884256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45984.564524884256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45984.564524884256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45984.564524884256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45984.564524884256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45984.564524884256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45984.564524884256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45984.564524884256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45984.564524884256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45984.564524884256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45984.564524884256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45984.564524884256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45984.564524884256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45984.564524884256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45984.564524884256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45984.564524884256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45984.564524884256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45984.564524884256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45984.564524884256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45984.564524884256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45984.564524884256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45984.564524884256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45984.564524884256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ref="G373:G436" ca="1" si="6">IFERROR(NOW()-F373,"-")</f>
        <v>45984.564524884256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45984.564524884256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45984.564524884256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45984.564524884256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45984.564524884256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45984.564524884256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45984.564524884256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45984.564524884256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45984.564524884256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45984.564524884256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45984.564524884256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45984.564524884256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45984.564524884256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45984.564524884256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45984.564524884256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45984.564524884256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45984.564524884256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45984.564524884256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45984.564524884256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45984.564524884256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45984.564524884256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45984.564524884256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45984.564524884256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45984.564524884256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45984.564524884256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45984.564524884256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45984.564524884256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45984.564524884256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45984.564524884256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45984.564524884256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45984.564524884256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45984.564524884256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45984.564524884256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45984.564524884256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45984.564524884256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45984.564524884256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45984.564524884256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45984.564524884256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45984.564524884256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45984.564524884256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45984.564524884256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45984.564524884256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45984.564524884256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45984.564524884256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45984.564524884256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45984.564524884256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45984.564524884256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45984.564524884256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45984.564524884256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45984.564524884256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45984.564524884256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45984.564524884256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45984.564524884256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45984.564524884256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45984.564524884256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45984.564524884256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45984.564524884256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45984.564524884256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45984.564524884256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45984.564524884256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45984.564524884256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45984.564524884256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45984.564524884256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45984.564524884256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ref="G437:G500" ca="1" si="7">IFERROR(NOW()-F437,"-")</f>
        <v>45984.564524884256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45984.564524884256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45984.564524884256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45984.564524884256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45984.564524884256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45984.564524884256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45984.564524884256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45984.564524884256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45984.564524884256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45984.564524884256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45984.564524884256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45984.564524884256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45984.564524884256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45984.564524884256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45984.564524884256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45984.564524884256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45984.564524884256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45984.564524884256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45984.564524884256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45984.564524884256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45984.564524884256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45984.564524884256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45984.564524884256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45984.564524884256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45984.564524884256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45984.564524884256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45984.564524884256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45984.564524884256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45984.564524884256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45984.564524884256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45984.564524884256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45984.564524884256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45984.564524884256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45984.564524884256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45984.564524884256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45984.564524884256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45984.564524884256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45984.564524884256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45984.564524884256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45984.564524884256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45984.564524884256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45984.564524884256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45984.564524884256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45984.564524884256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45984.564524884256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45984.564524884256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45984.564524884256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45984.564524884256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45984.564524884256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45984.564524884256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45984.564524884256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45984.564524884256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45984.564524884256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45984.564524884256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45984.564524884256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45984.564524884256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45984.564524884256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45984.564524884256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45984.564524884256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45984.564524884256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45984.564524884256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45984.564524884256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45984.564524884256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45984.564524884256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ref="G501:G564" ca="1" si="8">IFERROR(NOW()-F501,"-")</f>
        <v>45984.564524884256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45984.564524884256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45984.564524884256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45984.564524884256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45984.564524884256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45984.564524884256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45984.564524884256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45984.564524884256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45984.564524884256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45984.564524884256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45984.564524884256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45984.564524884256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45984.564524884256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45984.564524884256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45984.564524884256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45984.564524884256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45984.564524884256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45984.564524884256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45984.564524884256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45984.564524884256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45984.564524884256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45984.564524884256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45984.564524884256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45984.564524884256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45984.564524884256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45984.564524884256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45984.564524884256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45984.564524884256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45984.564524884256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45984.564524884256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45984.564524884256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45984.564524884256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45984.564524884256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45984.564524884256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45984.564524884256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45984.564524884256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45984.564524884256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45984.564524884256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45984.564524884256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45984.564524884256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45984.564524884256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45984.564524884256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45984.564524884256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45984.564524884256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45984.564524884256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45984.564524884256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45984.564524884256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45984.564524884256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45984.564524884256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45984.564524884256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45984.564524884256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45984.564524884256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45984.564524884256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45984.564524884256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45984.564524884256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45984.564524884256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45984.564524884256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45984.564524884256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45984.564524884256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45984.564524884256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45984.564524884256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45984.564524884256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45984.564524884256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45984.564524884256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ref="G565:G628" ca="1" si="9">IFERROR(NOW()-F565,"-")</f>
        <v>45984.564524884256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45984.564524884256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45984.564524884256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45984.564524884256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45984.564524884256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45984.564524884256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45984.564524884256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45984.564524884256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45984.564524884256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45984.564524884256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45984.564524884256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45984.564524884256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45984.564524884256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45984.564524884256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45984.564524884256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45984.564524884256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45984.564524884256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45984.564524884256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45984.564524884256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45984.564524884256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45984.564524884256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45984.564524884256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45984.564524884256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45984.564524884256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45984.564524884256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45984.564524884256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45984.564524884256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45984.564524884256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45984.564524884256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45984.564524884256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45984.564524884256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45984.564524884256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45984.564524884256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45984.564524884256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45984.564524884256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45984.564524884256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45984.564524884256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45984.564524884256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45984.564524884256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45984.564524884256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45984.564524884256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45984.564524884256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45984.564524884256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45984.564524884256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45984.564524884256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45984.564524884256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45984.564524884256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45984.564524884256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45984.564524884256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45984.564524884256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45984.564524884256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45984.564524884256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45984.564524884256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45984.564524884256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45984.564524884256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45984.564524884256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45984.564524884256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45984.564524884256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45984.564524884256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45984.564524884256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45984.564524884256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45984.564524884256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45984.564524884256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45984.564524884256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ref="G629:G692" ca="1" si="10">IFERROR(NOW()-F629,"-")</f>
        <v>45984.564524884256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45984.564524884256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45984.564524884256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45984.564524884256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45984.564524884256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45984.564524884256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45984.564524884256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45984.564524884256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45984.564524884256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45984.564524884256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45984.564524884256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45984.564524884256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45984.564524884256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45984.564524884256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45984.564524884256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45984.564524884256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45984.564524884256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45984.564524884256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45984.564524884256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45984.564524884256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45984.564524884256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45984.564524884256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45984.564524884256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45984.564524884256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45984.564524884256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45984.564524884256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45984.564524884256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45984.564524884256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45984.564524884256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45984.564524884256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45984.564524884256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45984.564524884256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45984.564524884256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45984.564524884256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45984.564524884256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45984.564524884256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45984.564524884256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45984.564524884256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45984.564524884256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45984.564524884256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45984.564524884256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45984.564524884256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45984.564524884256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45984.564524884256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45984.564524884256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45984.564524884256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45984.564524884256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45984.564524884256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45984.564524884256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45984.564524884256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45984.564524884256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45984.564524884256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45984.564524884256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45984.564524884256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45984.564524884256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45984.564524884256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45984.564524884256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45984.564524884256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45984.564524884256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45984.564524884256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45984.564524884256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45984.564524884256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45984.564524884256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45984.564524884256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ref="G693:G756" ca="1" si="11">IFERROR(NOW()-F693,"-")</f>
        <v>45984.564524884256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45984.564524884256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45984.564524884256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45984.564524884256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45984.564524884256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45984.564524884256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45984.564524884256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45984.564524884256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45984.564524884256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45984.564524884256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45984.564524884256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45984.564524884256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45984.564524884256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45984.564524884256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45984.564524884256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45984.564524884256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45984.564524884256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45984.564524884256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45984.564524884256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45984.564524884256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45984.564524884256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45984.564524884256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45984.564524884256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45984.564524884256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45984.564524884256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45984.564524884256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45984.564524884256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45984.564524884256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45984.564524884256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45984.564524884256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45984.564524884256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45984.564524884256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45984.564524884256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45984.564524884256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45984.564524884256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45984.564524884256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45984.564524884256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45984.564524884256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45984.564524884256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45984.564524884256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45984.564524884256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45984.564524884256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45984.564524884256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45984.564524884256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45984.564524884256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45984.564524884256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45984.564524884256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45984.564524884256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45984.564524884256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45984.564524884256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45984.564524884256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45984.564524884256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45984.564524884256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45984.564524884256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45984.564524884256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45984.564524884256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45984.564524884256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45984.564524884256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45984.564524884256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45984.564524884256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45984.564524884256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45984.564524884256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45984.564524884256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45984.564524884256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ref="G757:G820" ca="1" si="12">IFERROR(NOW()-F757,"-")</f>
        <v>45984.564524884256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45984.564524884256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45984.564524884256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45984.564524884256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45984.564524884256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45984.564524884256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45984.564524884256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45984.564524884256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45984.564524884256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45984.564524884256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45984.564524884256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45984.564524884256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45984.564524884256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45984.564524884256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45984.564524884256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45984.564524884256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45984.564524884256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45984.564524884256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45984.564524884256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45984.564524884256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45984.564524884256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45984.564524884256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45984.564524884256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45984.564524884256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45984.564524884256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45984.564524884256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45984.564524884256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45984.564524884256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45984.564524884256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45984.564524884256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45984.564524884256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45984.564524884256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45984.564524884256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45984.564524884256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45984.564524884256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45984.564524884256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45984.564524884256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45984.564524884256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45984.564524884256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45984.564524884256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45984.564524884256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45984.564524884256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45984.564524884256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45984.564524884256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45984.564524884256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45984.564524884256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45984.564524884256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45984.564524884256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45984.564524884256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45984.564524884256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45984.564524884256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45984.564524884256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45984.564524884256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45984.564524884256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45984.564524884256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45984.564524884256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45984.564524884256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45984.564524884256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45984.564524884256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45984.564524884256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45984.564524884256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45984.564524884256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45984.564524884256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45984.564524884256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ref="G821:G884" ca="1" si="13">IFERROR(NOW()-F821,"-")</f>
        <v>45984.564524884256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45984.564524884256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45984.564524884256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45984.564524884256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45984.564524884256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45984.564524884256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45984.564524884256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45984.564524884256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45984.564524884256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45984.564524884256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45984.564524884256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45984.564524884256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45984.564524884256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45984.564524884256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45984.564524884256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45984.564524884256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45984.564524884256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45984.564524884256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45984.564524884256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45984.564524884256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45984.564524884256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45984.564524884256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45984.564524884256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45984.564524884256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45984.564524884256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45984.564524884256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45984.564524884256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45984.564524884256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45984.564524884256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45984.564524884256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45984.564524884256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45984.564524884256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45984.564524884256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45984.564524884256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45984.564524884256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45984.564524884256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45984.564524884256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45984.564524884256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45984.564524884256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45984.564524884256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45984.564524884256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45984.564524884256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45984.564524884256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45984.564524884256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45984.564524884256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45984.564524884256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45984.564524884256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45984.564524884256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45984.564524884256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45984.564524884256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45984.564524884256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45984.564524884256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45984.564524884256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45984.564524884256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45984.564524884256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45984.564524884256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45984.564524884256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45984.564524884256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45984.564524884256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45984.564524884256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45984.564524884256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45984.564524884256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45984.564524884256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45984.564524884256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ref="G885:G948" ca="1" si="14">IFERROR(NOW()-F885,"-")</f>
        <v>45984.564524884256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45984.564524884256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45984.564524884256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45984.564524884256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45984.564524884256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45984.564524884256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45984.564524884256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45984.564524884256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45984.564524884256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45984.564524884256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45984.564524884256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45984.564524884256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45984.564524884256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45984.564524884256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45984.564524884256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45984.564524884256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45984.564524884256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45984.564524884256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45984.564524884256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45984.564524884256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45984.564524884256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45984.564524884256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45984.564524884256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45984.564524884256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45984.564524884256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45984.564524884256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45984.564524884256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45984.564524884256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45984.564524884256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45984.564524884256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45984.564524884256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45984.564524884256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45984.564524884256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45984.564524884256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45984.564524884256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45984.564524884256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45984.564524884256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45984.564524884256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45984.564524884256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45984.564524884256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45984.564524884256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45984.564524884256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45984.564524884256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45984.564524884256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45984.564524884256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45984.564524884256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45984.564524884256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45984.564524884256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45984.564524884256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45984.564524884256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45984.564524884256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45984.564524884256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45984.564524884256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45984.564524884256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45984.564524884256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45984.564524884256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45984.564524884256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45984.564524884256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45984.564524884256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45984.564524884256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45984.564524884256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45984.564524884256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45984.564524884256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45984.564524884256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ref="G949:G963" ca="1" si="15">IFERROR(NOW()-F949,"-")</f>
        <v>45984.564524884256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45984.564524884256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45984.564524884256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45984.564524884256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45984.564524884256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45984.564524884256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45984.564524884256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45984.564524884256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45984.564524884256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45984.564524884256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45984.564524884256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45984.564524884256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45984.564524884256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45984.564524884256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45984.564524884256</v>
      </c>
      <c r="H963" s="22"/>
      <c r="I963" s="19" t="str">
        <f>IFERROR(VLOOKUP(D963,DB!A:F,6,0),"")</f>
        <v/>
      </c>
      <c r="J963" s="18" t="str">
        <f>IFERROR(VLOOKUP(D963,DB!A:G,7,0),"")</f>
        <v/>
      </c>
      <c r="K963" s="45"/>
      <c r="L963" s="23" t="str">
        <f>IFERROR(VLOOKUP(D963,DB!A:I,9,0),"")</f>
        <v/>
      </c>
    </row>
  </sheetData>
  <dataValidations count="2">
    <dataValidation allowBlank="1" showInputMessage="1" showErrorMessage="1" sqref="E1" xr:uid="{5914219A-CB83-432D-936A-CC0CB6F3982A}"/>
    <dataValidation type="list" allowBlank="1" showInputMessage="1" showErrorMessage="1" sqref="E2:E9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17"/>
  <sheetViews>
    <sheetView workbookViewId="0">
      <selection activeCell="K7" sqref="K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281.08380729165947</v>
      </c>
      <c r="H2" s="95">
        <v>45703.474768518521</v>
      </c>
      <c r="I2" s="95" t="str">
        <f>IFERROR(VLOOKUP(D2,DB!A:F,6,0),"")</f>
        <v>SCECO</v>
      </c>
      <c r="J2" s="95" t="str">
        <f>IFERROR(VLOOKUP(D2,DB!A:G,7,0),"")</f>
        <v>Dead</v>
      </c>
      <c r="K2" s="97" t="s">
        <v>39110</v>
      </c>
      <c r="L2" s="91" t="str">
        <f>IFERROR(VLOOKUP(D2,DB!A:I,9,0),"")</f>
        <v>Latis</v>
      </c>
    </row>
    <row r="3" spans="1:16" ht="42.75" customHeight="1">
      <c r="A3" s="113" t="s">
        <v>39111</v>
      </c>
      <c r="B3" s="113" t="str">
        <f>IFERROR(VLOOKUP(D3,DB!A:K,11,0),"")</f>
        <v>R4</v>
      </c>
      <c r="C3" s="93">
        <v>1</v>
      </c>
      <c r="D3" s="91" t="s">
        <v>38804</v>
      </c>
      <c r="E3" s="94" t="s">
        <v>39021</v>
      </c>
      <c r="F3" s="95">
        <v>45984.493113425924</v>
      </c>
      <c r="G3" s="96">
        <f ca="1">IFERROR(NOW()-F3,"")</f>
        <v>7.1411342592909932E-2</v>
      </c>
      <c r="H3" s="95">
        <v>45983.94866898148</v>
      </c>
      <c r="I3" s="113" t="str">
        <f>IFERROR(VLOOKUP(D3,DB!A:F,6,0),"")</f>
        <v>Sceco</v>
      </c>
      <c r="J3" s="113" t="str">
        <f>IFERROR(VLOOKUP(D3,DB!A:G,7,0),"")</f>
        <v>In progress</v>
      </c>
      <c r="K3" s="97" t="s">
        <v>39112</v>
      </c>
      <c r="L3" s="91" t="str">
        <f>IFERROR(VLOOKUP(D3,DB!A:I,9,0),"")</f>
        <v>Latis</v>
      </c>
    </row>
    <row r="4" spans="1:16" ht="15" customHeight="1">
      <c r="A4" s="113" t="s">
        <v>39113</v>
      </c>
      <c r="B4" s="113" t="str">
        <f>IFERROR(VLOOKUP(D4,DB!A:K,11,0),"")</f>
        <v>R4</v>
      </c>
      <c r="C4" s="93">
        <v>1</v>
      </c>
      <c r="D4" s="91" t="s">
        <v>36626</v>
      </c>
      <c r="E4" s="94" t="s">
        <v>39021</v>
      </c>
      <c r="F4" s="95"/>
      <c r="G4" s="96">
        <f t="shared" ref="G4:G51" ca="1" si="0">IFERROR(NOW()-F4,"")</f>
        <v>45984.564524884256</v>
      </c>
      <c r="H4" s="95">
        <v>45984.442442129628</v>
      </c>
      <c r="I4" s="113" t="str">
        <f>IFERROR(VLOOKUP(D4,DB!A:F,6,0),"")</f>
        <v>SCECO</v>
      </c>
      <c r="J4" s="113" t="str">
        <f>IFERROR(VLOOKUP(D4,DB!A:G,7,0),"")</f>
        <v>Dead</v>
      </c>
      <c r="K4" s="97" t="s">
        <v>39114</v>
      </c>
      <c r="L4" s="91" t="str">
        <f>IFERROR(VLOOKUP(D4,DB!A:I,9,0),"")</f>
        <v>Latis</v>
      </c>
    </row>
    <row r="5" spans="1:16" ht="15" customHeight="1">
      <c r="A5" s="113" t="s">
        <v>39113</v>
      </c>
      <c r="B5" s="113" t="str">
        <f>IFERROR(VLOOKUP(D5,DB!A:K,11,0),"")</f>
        <v>R4</v>
      </c>
      <c r="C5" s="93">
        <v>3</v>
      </c>
      <c r="D5" s="91" t="s">
        <v>36681</v>
      </c>
      <c r="E5" s="94" t="s">
        <v>39021</v>
      </c>
      <c r="F5" s="95"/>
      <c r="G5" s="96">
        <f t="shared" ca="1" si="0"/>
        <v>45984.564524884256</v>
      </c>
      <c r="H5" s="95">
        <v>45984.542650462965</v>
      </c>
      <c r="I5" s="113" t="str">
        <f>IFERROR(VLOOKUP(D5,DB!A:F,6,0),"")</f>
        <v>SCECO</v>
      </c>
      <c r="J5" s="113" t="str">
        <f>IFERROR(VLOOKUP(D5,DB!A:G,7,0),"")</f>
        <v>In progress</v>
      </c>
      <c r="K5" s="97" t="s">
        <v>39115</v>
      </c>
      <c r="L5" s="91" t="str">
        <f>IFERROR(VLOOKUP(D5,DB!A:I,9,0),"")</f>
        <v>Latis</v>
      </c>
    </row>
    <row r="6" spans="1:16" ht="15" customHeight="1">
      <c r="A6" s="113"/>
      <c r="B6" s="113" t="str">
        <f>IFERROR(VLOOKUP(D6,DB!A:K,11,0),"")</f>
        <v/>
      </c>
      <c r="C6" s="93"/>
      <c r="D6" s="91"/>
      <c r="E6" s="94"/>
      <c r="F6" s="95"/>
      <c r="G6" s="96">
        <f t="shared" ca="1" si="0"/>
        <v>45984.564524884256</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45984.564524884256</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45984.564524884256</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45984.564524884256</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45984.564524884256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45984.564524884256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45984.564524884256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45984.564524884256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45984.564524884256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45984.564524884256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45984.564524884256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45984.564524884256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45984.564524884256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45984.564524884256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45984.564524884256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45984.564524884256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45984.564524884256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45984.564524884256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45984.564524884256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45984.564524884256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45984.564524884256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45984.564524884256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45984.564524884256</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45984.564524884256</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45984.564524884256</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45984.564524884256</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45984.564524884256</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45984.564524884256</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45984.564524884256</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45984.564524884256</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45984.564524884256</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45984.564524884256</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45984.564524884256</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45984.564524884256</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45984.564524884256</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45984.564524884256</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45984.564524884256</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45984.564524884256</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45984.564524884256</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45984.564524884256</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45984.564524884256</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45984.564524884256</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45984.564524884256</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45984.564524884256</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45984.564524884256</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45984.564524884256</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ref="G52:G115" ca="1" si="1">IFERROR(NOW()-F52,"")</f>
        <v>45984.564524884256</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45984.564524884256</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45984.564524884256</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45984.564524884256</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45984.564524884256</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45984.564524884256</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45984.564524884256</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45984.564524884256</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45984.564524884256</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45984.564524884256</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45984.564524884256</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45984.564524884256</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45984.564524884256</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45984.564524884256</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45984.564524884256</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45984.564524884256</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45984.564524884256</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45984.564524884256</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45984.564524884256</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45984.564524884256</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45984.564524884256</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45984.564524884256</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45984.564524884256</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45984.564524884256</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45984.564524884256</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45984.564524884256</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45984.564524884256</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45984.564524884256</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45984.564524884256</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45984.564524884256</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45984.564524884256</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45984.564524884256</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45984.564524884256</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45984.564524884256</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45984.564524884256</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45984.564524884256</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45984.564524884256</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45984.564524884256</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45984.564524884256</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45984.564524884256</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45984.564524884256</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45984.564524884256</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45984.564524884256</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45984.564524884256</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45984.564524884256</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45984.564524884256</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45984.564524884256</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45984.564524884256</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45984.564524884256</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45984.564524884256</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45984.564524884256</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45984.564524884256</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45984.564524884256</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45984.564524884256</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45984.564524884256</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45984.564524884256</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45984.564524884256</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45984.564524884256</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45984.564524884256</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45984.564524884256</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45984.564524884256</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45984.564524884256</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45984.564524884256</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45984.564524884256</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ref="G116:G179" ca="1" si="2">IFERROR(NOW()-F116,"")</f>
        <v>45984.564524884256</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45984.564524884256</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45984.564524884256</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45984.564524884256</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45984.564524884256</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45984.564524884256</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45984.564524884256</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45984.564524884256</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45984.564524884256</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45984.564524884256</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45984.564524884256</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45984.564524884256</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45984.564524884256</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45984.564524884256</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45984.564524884256</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45984.564524884256</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45984.564524884256</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45984.564524884256</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45984.564524884256</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45984.564524884256</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45984.564524884256</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45984.564524884256</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45984.564524884256</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45984.564524884256</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45984.564524884256</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45984.564524884256</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45984.564524884256</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45984.564524884256</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45984.564524884256</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45984.564524884256</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45984.564524884256</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45984.564524884256</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45984.564524884256</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45984.564524884256</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45984.564524884256</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45984.564524884256</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45984.564524884256</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45984.564524884256</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45984.564524884256</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45984.564524884256</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45984.564524884256</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45984.564524884256</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45984.564524884256</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45984.564524884256</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45984.564524884256</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45984.564524884256</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45984.564524884256</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45984.564524884256</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45984.564524884256</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45984.564524884256</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45984.564524884256</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45984.564524884256</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45984.564524884256</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45984.564524884256</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45984.564524884256</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45984.564524884256</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45984.564524884256</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45984.564524884256</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45984.564524884256</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45984.564524884256</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45984.564524884256</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45984.564524884256</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45984.564524884256</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45984.564524884256</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ref="G180:G243" ca="1" si="3">IFERROR(NOW()-F180,"")</f>
        <v>45984.564524884256</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45984.564524884256</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45984.564524884256</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45984.564524884256</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45984.564524884256</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45984.564524884256</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45984.564524884256</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45984.564524884256</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45984.564524884256</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45984.564524884256</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45984.564524884256</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45984.564524884256</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45984.564524884256</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45984.564524884256</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45984.564524884256</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45984.564524884256</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45984.564524884256</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45984.564524884256</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45984.564524884256</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45984.564524884256</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45984.564524884256</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45984.564524884256</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45984.564524884256</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45984.564524884256</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45984.564524884256</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45984.564524884256</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45984.564524884256</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45984.564524884256</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45984.564524884256</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45984.564524884256</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45984.564524884256</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45984.564524884256</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45984.564524884256</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45984.564524884256</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45984.564524884256</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45984.564524884256</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45984.564524884256</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45984.564524884256</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45984.564524884256</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45984.564524884256</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45984.564524884256</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45984.564524884256</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45984.564524884256</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45984.564524884256</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45984.564524884256</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45984.564524884256</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45984.564524884256</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45984.564524884256</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45984.564524884256</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45984.564524884256</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45984.564524884256</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45984.564524884256</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45984.564524884256</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45984.564524884256</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45984.564524884256</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45984.564524884256</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45984.564524884256</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45984.564524884256</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45984.564524884256</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45984.564524884256</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45984.564524884256</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45984.564524884256</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45984.564524884256</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45984.564524884256</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ref="G244:G307" ca="1" si="4">IFERROR(NOW()-F244,"")</f>
        <v>45984.564524884256</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45984.564524884256</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45984.564524884256</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45984.564524884256</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45984.564524884256</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45984.564524884256</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45984.564524884256</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45984.564524884256</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45984.564524884256</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45984.564524884256</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45984.564524884256</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45984.564524884256</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45984.564524884256</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45984.564524884256</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45984.564524884256</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45984.564524884256</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45984.564524884256</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45984.564524884256</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45984.564524884256</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45984.564524884256</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45984.564524884256</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45984.564524884256</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45984.564524884256</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45984.564524884256</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45984.564524884256</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45984.564524884256</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45984.564524884256</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45984.564524884256</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45984.564524884256</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45984.564524884256</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45984.564524884256</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45984.564524884256</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45984.564524884256</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45984.564524884256</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45984.564524884256</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45984.564524884256</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45984.564524884256</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45984.564524884256</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45984.564524884256</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45984.564524884256</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45984.564524884256</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45984.564524884256</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45984.564524884256</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45984.564524884256</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45984.564524884256</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45984.564524884256</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45984.564524884256</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45984.564524884256</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45984.564524884256</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45984.564524884256</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45984.564524884256</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45984.564524884256</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45984.564524884256</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45984.564524884256</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45984.564524884256</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45984.564524884256</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45984.564524884256</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45984.564524884256</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45984.564524884256</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45984.564524884256</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45984.564524884256</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45984.564524884256</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45984.564524884256</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45984.564524884256</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ref="G308:G371" ca="1" si="5">IFERROR(NOW()-F308,"")</f>
        <v>45984.564524884256</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45984.564524884256</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45984.564524884256</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45984.564524884256</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45984.564524884256</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45984.564524884256</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45984.564524884256</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45984.564524884256</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45984.564524884256</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45984.564524884256</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45984.564524884256</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45984.564524884256</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45984.564524884256</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45984.564524884256</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45984.564524884256</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45984.564524884256</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45984.564524884256</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45984.564524884256</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45984.564524884256</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45984.564524884256</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45984.564524884256</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45984.564524884256</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45984.564524884256</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45984.564524884256</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45984.564524884256</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45984.564524884256</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45984.564524884256</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45984.564524884256</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45984.564524884256</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45984.564524884256</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45984.564524884256</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45984.564524884256</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45984.564524884256</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45984.564524884256</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45984.564524884256</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45984.564524884256</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45984.564524884256</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45984.564524884256</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45984.564524884256</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45984.564524884256</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45984.564524884256</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45984.564524884256</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45984.564524884256</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45984.564524884256</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45984.564524884256</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45984.564524884256</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45984.564524884256</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45984.564524884256</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45984.564524884256</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45984.564524884256</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45984.564524884256</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45984.564524884256</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45984.564524884256</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45984.564524884256</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45984.564524884256</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45984.564524884256</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45984.564524884256</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45984.564524884256</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45984.564524884256</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45984.564524884256</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45984.564524884256</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45984.564524884256</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45984.564524884256</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45984.564524884256</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ref="G372:G417" ca="1" si="6">IFERROR(NOW()-F372,"")</f>
        <v>45984.564524884256</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45984.564524884256</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45984.564524884256</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45984.564524884256</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45984.564524884256</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45984.564524884256</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45984.564524884256</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45984.564524884256</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45984.564524884256</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45984.564524884256</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45984.564524884256</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45984.564524884256</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45984.564524884256</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45984.564524884256</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45984.564524884256</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45984.564524884256</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45984.564524884256</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45984.564524884256</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45984.564524884256</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45984.564524884256</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45984.564524884256</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45984.564524884256</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45984.564524884256</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45984.564524884256</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45984.564524884256</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45984.564524884256</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45984.564524884256</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45984.564524884256</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45984.564524884256</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45984.564524884256</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45984.564524884256</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45984.564524884256</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45984.564524884256</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45984.564524884256</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45984.564524884256</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45984.564524884256</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45984.564524884256</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45984.564524884256</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45984.564524884256</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45984.564524884256</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45984.564524884256</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45984.564524884256</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45984.564524884256</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45984.564524884256</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45984.564524884256</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45984.564524884256</v>
      </c>
      <c r="H417" s="95"/>
      <c r="I417" s="113" t="str">
        <f>IFERROR(VLOOKUP(D417,DB!A:F,6,0),"")</f>
        <v/>
      </c>
      <c r="J417" s="113" t="str">
        <f>IFERROR(VLOOKUP(D417,DB!A:G,7,0),"")</f>
        <v/>
      </c>
      <c r="K417" s="97"/>
      <c r="L417" s="91" t="str">
        <f>IFERROR(VLOOKUP(D417,DB!A:I,9,0),"")</f>
        <v/>
      </c>
    </row>
  </sheetData>
  <dataValidations count="2">
    <dataValidation allowBlank="1" showInputMessage="1" showErrorMessage="1" sqref="E1" xr:uid="{A4F81451-56CC-4543-9497-104C4E44EE4B}"/>
    <dataValidation type="list" allowBlank="1" showInputMessage="1" showErrorMessage="1" sqref="E2:E41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0"/>
  <sheetViews>
    <sheetView tabSelected="1" workbookViewId="0">
      <selection activeCell="A5" sqref="A5:XFD5"/>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39116</v>
      </c>
      <c r="B2" s="37" t="str">
        <f>IFERROR(VLOOKUP(D2,DB!A:K,11,0),"")</f>
        <v>R5</v>
      </c>
      <c r="C2" s="37">
        <v>3</v>
      </c>
      <c r="D2" s="106" t="s">
        <v>36011</v>
      </c>
      <c r="E2" s="37" t="s">
        <v>39021</v>
      </c>
      <c r="F2" s="38">
        <v>45891.832060185188</v>
      </c>
      <c r="G2" s="108">
        <f ca="1">IFERROR(NOW()-F2,"")</f>
        <v>92.73246469906735</v>
      </c>
      <c r="H2" s="38">
        <v>45891.790393518517</v>
      </c>
      <c r="I2" s="37" t="str">
        <f>IFERROR(VLOOKUP(D2,DB!A:F,6,0),"")</f>
        <v>Generator-SG</v>
      </c>
      <c r="J2" s="37" t="str">
        <f>IFERROR(VLOOKUP(D2,DB!A:G,7,0),"")</f>
        <v>Vandalized</v>
      </c>
      <c r="K2" s="37" t="s">
        <v>39117</v>
      </c>
      <c r="L2" s="37" t="str">
        <f>IFERROR(VLOOKUP(D2,DB!A:I,9,0),"")</f>
        <v>Latis</v>
      </c>
      <c r="M2" s="105"/>
    </row>
    <row r="3" spans="1:13" ht="30">
      <c r="A3" s="37" t="s">
        <v>39118</v>
      </c>
      <c r="B3" s="37" t="str">
        <f>IFERROR(VLOOKUP(D3,DB!A:K,11,0),"")</f>
        <v>R5</v>
      </c>
      <c r="C3" s="37">
        <v>1</v>
      </c>
      <c r="D3" s="37" t="s">
        <v>33268</v>
      </c>
      <c r="E3" s="37" t="s">
        <v>39100</v>
      </c>
      <c r="F3" s="38">
        <v>45926.188877314817</v>
      </c>
      <c r="G3" s="108">
        <f t="shared" ref="G3" ca="1" si="0">IFERROR(NOW()-F3,"")</f>
        <v>58.375647569439025</v>
      </c>
      <c r="H3" s="38">
        <v>45926.158159722225</v>
      </c>
      <c r="I3" s="37" t="str">
        <f>IFERROR(VLOOKUP(D3,DB!A:F,6,0),"")</f>
        <v>SCECO</v>
      </c>
      <c r="J3" s="37" t="str">
        <f>IFERROR(VLOOKUP(D3,DB!A:G,7,0),"")</f>
        <v>Good</v>
      </c>
      <c r="K3" s="37" t="s">
        <v>39119</v>
      </c>
      <c r="L3" s="37" t="str">
        <f>IFERROR(VLOOKUP(D3,DB!A:I,9,0),"")</f>
        <v>Latis</v>
      </c>
      <c r="M3" s="105"/>
    </row>
    <row r="4" spans="1:13" ht="48" customHeight="1">
      <c r="A4" s="109" t="s">
        <v>39120</v>
      </c>
      <c r="B4" s="109" t="str">
        <f>IFERROR(VLOOKUP(D4,DB!A:K,11,0),"")</f>
        <v>R5</v>
      </c>
      <c r="C4" s="109">
        <v>1</v>
      </c>
      <c r="D4" s="109" t="s">
        <v>34758</v>
      </c>
      <c r="E4" s="109" t="s">
        <v>39100</v>
      </c>
      <c r="F4" s="110">
        <v>45948.661111111112</v>
      </c>
      <c r="G4" s="111">
        <f t="shared" ref="G4" ca="1" si="1">IFERROR(NOW()-F4,"")</f>
        <v>35.903413773143257</v>
      </c>
      <c r="H4" s="110">
        <v>45948.661111111112</v>
      </c>
      <c r="I4" s="109" t="str">
        <f>IFERROR(VLOOKUP(D4,DB!A:F,6,0),"")</f>
        <v>SCECO</v>
      </c>
      <c r="J4" s="109" t="str">
        <f>IFERROR(VLOOKUP(D4,DB!A:G,7,0),"")</f>
        <v>Dead</v>
      </c>
      <c r="K4" s="109" t="s">
        <v>39121</v>
      </c>
      <c r="L4" s="109" t="str">
        <f>IFERROR(VLOOKUP(D4,DB!A:I,9,0),"")</f>
        <v>Latis</v>
      </c>
    </row>
    <row r="5" spans="1:13" ht="30.75">
      <c r="A5" s="109" t="s">
        <v>39122</v>
      </c>
      <c r="B5" s="109" t="str">
        <f>IFERROR(VLOOKUP(D5,DB!A:K,11,0),"")</f>
        <v>R5</v>
      </c>
      <c r="C5" s="109">
        <v>1</v>
      </c>
      <c r="D5" s="109" t="s">
        <v>36518</v>
      </c>
      <c r="E5" s="109" t="s">
        <v>39021</v>
      </c>
      <c r="F5" s="122">
        <v>45981.373298611114</v>
      </c>
      <c r="G5" s="111">
        <f ca="1">IFERROR(NOW()-F5,"")</f>
        <v>3.1912262731420924</v>
      </c>
      <c r="H5" s="122">
        <v>45981.360798611109</v>
      </c>
      <c r="I5" s="109" t="str">
        <f>IFERROR(VLOOKUP(D5,DB!A:F,6,0),"")</f>
        <v>SCECO</v>
      </c>
      <c r="J5" s="109" t="str">
        <f>IFERROR(VLOOKUP(D5,DB!A:G,7,0),"")</f>
        <v>Dead</v>
      </c>
      <c r="K5" s="109" t="s">
        <v>39123</v>
      </c>
      <c r="L5" s="109" t="str">
        <f>IFERROR(VLOOKUP(D5,DB!A:I,9,0),"")</f>
        <v>Latis</v>
      </c>
    </row>
    <row r="6" spans="1:13">
      <c r="A6" s="109" t="s">
        <v>39124</v>
      </c>
      <c r="B6" s="109" t="s">
        <v>5443</v>
      </c>
      <c r="C6" s="109">
        <v>1</v>
      </c>
      <c r="D6" s="109" t="s">
        <v>39125</v>
      </c>
      <c r="E6" s="109" t="s">
        <v>39021</v>
      </c>
      <c r="F6" s="122">
        <v>45984.531875000001</v>
      </c>
      <c r="G6" s="111">
        <f ca="1">IFERROR(NOW()-F6,"")</f>
        <v>3.2649884255079087E-2</v>
      </c>
      <c r="H6" s="122">
        <v>45984.501759259256</v>
      </c>
      <c r="I6" s="109" t="str">
        <f>IFERROR(VLOOKUP(D6,DB!A:F,6,0),"")</f>
        <v/>
      </c>
      <c r="J6" s="109" t="str">
        <f>IFERROR(VLOOKUP(D6,DB!A:G,7,0),"")</f>
        <v/>
      </c>
      <c r="K6" s="109" t="s">
        <v>39126</v>
      </c>
      <c r="L6" s="109" t="str">
        <f>IFERROR(VLOOKUP(D6,DB!A:I,9,0),"")</f>
        <v/>
      </c>
    </row>
    <row r="7" spans="1:13">
      <c r="A7" s="109" t="s">
        <v>39127</v>
      </c>
      <c r="B7" s="109" t="str">
        <f>IFERROR(VLOOKUP(D7,DB!A:K,11,0),"")</f>
        <v>R5</v>
      </c>
      <c r="C7" s="109">
        <v>1</v>
      </c>
      <c r="D7" s="109" t="s">
        <v>33299</v>
      </c>
      <c r="E7" s="109" t="s">
        <v>39100</v>
      </c>
      <c r="F7" s="122">
        <v>45984.533553240741</v>
      </c>
      <c r="G7" s="111">
        <f ca="1">IFERROR(NOW()-F7,"")</f>
        <v>3.0971643514931202E-2</v>
      </c>
      <c r="H7" s="122">
        <v>45984.527615740742</v>
      </c>
      <c r="I7" s="109" t="str">
        <f>IFERROR(VLOOKUP(D7,DB!A:F,6,0),"")</f>
        <v>SCECO</v>
      </c>
      <c r="J7" s="109" t="str">
        <f>IFERROR(VLOOKUP(D7,DB!A:G,7,0),"")</f>
        <v>Good</v>
      </c>
      <c r="K7" s="109" t="s">
        <v>39128</v>
      </c>
      <c r="L7" s="109" t="str">
        <f>IFERROR(VLOOKUP(D7,DB!A:I,9,0),"")</f>
        <v>Latis</v>
      </c>
    </row>
    <row r="8" spans="1:13">
      <c r="A8"/>
      <c r="B8" s="109" t="str">
        <f>IFERROR(VLOOKUP(D8,DB!A:K,11,0),"")</f>
        <v/>
      </c>
      <c r="C8" s="109"/>
      <c r="D8" s="109"/>
      <c r="E8" s="109"/>
      <c r="F8" s="109"/>
      <c r="G8" s="111">
        <f ca="1">IFERROR(NOW()-F8,"")</f>
        <v>45984.564524884256</v>
      </c>
      <c r="H8" s="109"/>
      <c r="I8" s="109" t="str">
        <f>IFERROR(VLOOKUP(D8,DB!A:F,6,0),"")</f>
        <v/>
      </c>
      <c r="J8" s="109" t="str">
        <f>IFERROR(VLOOKUP(D8,DB!A:G,7,0),"")</f>
        <v/>
      </c>
      <c r="K8" s="109"/>
      <c r="L8" s="109" t="str">
        <f>IFERROR(VLOOKUP(D8,DB!A:I,9,0),"")</f>
        <v/>
      </c>
    </row>
    <row r="9" spans="1:13">
      <c r="A9" s="109"/>
      <c r="B9" s="109" t="str">
        <f>IFERROR(VLOOKUP(D9,DB!A:K,11,0),"")</f>
        <v/>
      </c>
      <c r="C9" s="109"/>
      <c r="D9" s="150"/>
      <c r="E9" s="109"/>
      <c r="F9" s="109"/>
      <c r="G9" s="111">
        <f ca="1">IFERROR(NOW()-F9,"")</f>
        <v>45984.564524884256</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45984.564524884256</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45984.564524884256</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45984.564524884256</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45984.564524884256</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45984.564524884256</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45984.564524884256</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45984.564524884256</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45984.564524884256</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45984.564524884256</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45984.564524884256</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45984.564524884256</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45984.564524884256</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45984.564524884256</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45984.564524884256</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45984.564524884256</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45984.564524884256</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45984.564524884256</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45984.564524884256</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45984.564524884256</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45984.564524884256</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45984.564524884256</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45984.564524884256</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45984.564524884256</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45984.564524884256</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45984.564524884256</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45984.564524884256</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45984.564524884256</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45984.564524884256</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45984.564524884256</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45984.564524884256</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45984.564524884256</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45984.564524884256</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45984.564524884256</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45984.564524884256</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45984.564524884256</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45984.564524884256</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45984.564524884256</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45984.564524884256</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45984.564524884256</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45984.564524884256</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45984.564524884256</v>
      </c>
      <c r="H50" s="109"/>
      <c r="I50" s="109" t="str">
        <f>IFERROR(VLOOKUP(D50,DB!A:F,6,0),"")</f>
        <v/>
      </c>
      <c r="J50" s="109" t="str">
        <f>IFERROR(VLOOKUP(D50,DB!A:G,7,0),"")</f>
        <v/>
      </c>
      <c r="K50" s="109"/>
      <c r="L50" s="109" t="str">
        <f>IFERROR(VLOOKUP(D50,DB!A:I,9,0),"")</f>
        <v/>
      </c>
    </row>
    <row r="51" spans="1:12">
      <c r="A51" s="125"/>
      <c r="B51" s="125" t="str">
        <f>IFERROR(VLOOKUP(D51,DB!A:K,11,0),"")</f>
        <v/>
      </c>
      <c r="C51" s="125"/>
      <c r="D51" s="125"/>
      <c r="E51" s="125"/>
      <c r="F51" s="126"/>
      <c r="G51" s="111">
        <f ca="1">IFERROR(NOW()-F51,"")</f>
        <v>45984.564524884256</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45984.564524884256</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45984.564524884256</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45984.564524884256</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45984.564524884256</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45984.564524884256</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45984.564524884256</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45984.564524884256</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45984.564524884256</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45984.564524884256</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45984.564524884256</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45984.564524884256</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45984.564524884256</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45984.564524884256</v>
      </c>
      <c r="H64" s="126"/>
      <c r="I64" s="125" t="str">
        <f>IFERROR(VLOOKUP(D64,DB!A:F,6,0),"")</f>
        <v/>
      </c>
      <c r="J64" s="125" t="str">
        <f>IFERROR(VLOOKUP(D64,DB!A:G,7,0),"")</f>
        <v/>
      </c>
      <c r="K64" s="125"/>
      <c r="L64" s="125" t="str">
        <f>IFERROR(VLOOKUP(D64,DB!A:I,9,0),"")</f>
        <v/>
      </c>
    </row>
    <row r="65" spans="1:12">
      <c r="A65" s="125"/>
      <c r="B65" s="125" t="str">
        <f>IFERROR(VLOOKUP(D65,DB!A:K,11,0),"")</f>
        <v/>
      </c>
      <c r="C65" s="125"/>
      <c r="D65" s="125"/>
      <c r="E65" s="125"/>
      <c r="F65" s="126"/>
      <c r="G65" s="111">
        <f ca="1">IFERROR(NOW()-F65,"")</f>
        <v>45984.564524884256</v>
      </c>
      <c r="H65" s="126"/>
      <c r="I65" s="125" t="str">
        <f>IFERROR(VLOOKUP(D65,DB!A:F,6,0),"")</f>
        <v/>
      </c>
      <c r="J65" s="125" t="str">
        <f>IFERROR(VLOOKUP(D65,DB!A:G,7,0),"")</f>
        <v/>
      </c>
      <c r="K65" s="125"/>
      <c r="L65" s="125" t="str">
        <f>IFERROR(VLOOKUP(D65,DB!A:I,9,0),"")</f>
        <v/>
      </c>
    </row>
    <row r="66" spans="1:12">
      <c r="A66" s="125"/>
      <c r="B66" s="125" t="str">
        <f>IFERROR(VLOOKUP(D66,DB!A:K,11,0),"")</f>
        <v/>
      </c>
      <c r="C66" s="125"/>
      <c r="D66" s="125"/>
      <c r="E66" s="125"/>
      <c r="F66" s="126"/>
      <c r="G66" s="111">
        <f ca="1">IFERROR(NOW()-F66,"")</f>
        <v>45984.564524884256</v>
      </c>
      <c r="H66" s="126"/>
      <c r="I66" s="125" t="str">
        <f>IFERROR(VLOOKUP(D66,DB!A:F,6,0),"")</f>
        <v/>
      </c>
      <c r="J66" s="125" t="str">
        <f>IFERROR(VLOOKUP(D66,DB!A:G,7,0),"")</f>
        <v/>
      </c>
      <c r="K66" s="125"/>
      <c r="L66" s="125" t="str">
        <f>IFERROR(VLOOKUP(D66,DB!A:I,9,0),"")</f>
        <v/>
      </c>
    </row>
    <row r="67" spans="1:12">
      <c r="A67" s="125"/>
      <c r="B67" s="125" t="str">
        <f>IFERROR(VLOOKUP(D67,DB!A:K,11,0),"")</f>
        <v/>
      </c>
      <c r="C67" s="125"/>
      <c r="D67" s="125"/>
      <c r="E67" s="125"/>
      <c r="F67" s="126"/>
      <c r="G67" s="111">
        <f ca="1">IFERROR(NOW()-F67,"")</f>
        <v>45984.564524884256</v>
      </c>
      <c r="H67" s="126"/>
      <c r="I67" s="125" t="str">
        <f>IFERROR(VLOOKUP(D67,DB!A:F,6,0),"")</f>
        <v/>
      </c>
      <c r="J67" s="125" t="str">
        <f>IFERROR(VLOOKUP(D67,DB!A:G,7,0),"")</f>
        <v/>
      </c>
      <c r="K67" s="125"/>
      <c r="L67" s="125" t="str">
        <f>IFERROR(VLOOKUP(D67,DB!A:I,9,0),"")</f>
        <v/>
      </c>
    </row>
    <row r="68" spans="1:12">
      <c r="A68" s="125"/>
      <c r="B68" s="125" t="str">
        <f>IFERROR(VLOOKUP(D68,DB!A:K,11,0),"")</f>
        <v/>
      </c>
      <c r="C68" s="125"/>
      <c r="D68" s="125"/>
      <c r="E68" s="125"/>
      <c r="F68" s="126"/>
      <c r="G68" s="111">
        <f ca="1">IFERROR(NOW()-F68,"")</f>
        <v>45984.564524884256</v>
      </c>
      <c r="H68" s="126"/>
      <c r="I68" s="125" t="str">
        <f>IFERROR(VLOOKUP(D68,DB!A:F,6,0),"")</f>
        <v/>
      </c>
      <c r="J68" s="125" t="str">
        <f>IFERROR(VLOOKUP(D68,DB!A:G,7,0),"")</f>
        <v/>
      </c>
      <c r="K68" s="125"/>
      <c r="L68" s="125" t="str">
        <f>IFERROR(VLOOKUP(D68,DB!A:I,9,0),"")</f>
        <v/>
      </c>
    </row>
    <row r="69" spans="1:12">
      <c r="A69" s="125"/>
      <c r="B69" s="125" t="str">
        <f>IFERROR(VLOOKUP(D69,DB!A:K,11,0),"")</f>
        <v/>
      </c>
      <c r="C69" s="125"/>
      <c r="D69" s="125"/>
      <c r="E69" s="125"/>
      <c r="F69" s="126"/>
      <c r="G69" s="111">
        <f ca="1">IFERROR(NOW()-F69,"")</f>
        <v>45984.564524884256</v>
      </c>
      <c r="H69" s="126"/>
      <c r="I69" s="125" t="str">
        <f>IFERROR(VLOOKUP(D69,DB!A:F,6,0),"")</f>
        <v/>
      </c>
      <c r="J69" s="125" t="str">
        <f>IFERROR(VLOOKUP(D69,DB!A:G,7,0),"")</f>
        <v/>
      </c>
      <c r="K69" s="125"/>
      <c r="L69" s="125" t="str">
        <f>IFERROR(VLOOKUP(D69,DB!A:I,9,0),"")</f>
        <v/>
      </c>
    </row>
    <row r="70" spans="1:12">
      <c r="A70" s="125"/>
      <c r="B70" s="125" t="str">
        <f>IFERROR(VLOOKUP(D70,DB!A:K,11,0),"")</f>
        <v/>
      </c>
      <c r="C70" s="125"/>
      <c r="D70" s="125"/>
      <c r="E70" s="125"/>
      <c r="F70" s="126"/>
      <c r="G70" s="111">
        <f ca="1">IFERROR(NOW()-F70,"")</f>
        <v>45984.564524884256</v>
      </c>
      <c r="H70" s="126"/>
      <c r="I70" s="125" t="str">
        <f>IFERROR(VLOOKUP(D70,DB!A:F,6,0),"")</f>
        <v/>
      </c>
      <c r="J70" s="125" t="str">
        <f>IFERROR(VLOOKUP(D70,DB!A:G,7,0),"")</f>
        <v/>
      </c>
      <c r="K70" s="125"/>
      <c r="L70" s="125" t="str">
        <f>IFERROR(VLOOKUP(D70,DB!A:I,9,0),"")</f>
        <v/>
      </c>
    </row>
    <row r="71" spans="1:12">
      <c r="A71" s="125"/>
      <c r="B71" s="125" t="str">
        <f>IFERROR(VLOOKUP(D71,DB!A:K,11,0),"")</f>
        <v/>
      </c>
      <c r="C71" s="125"/>
      <c r="D71" s="125"/>
      <c r="E71" s="125"/>
      <c r="F71" s="126"/>
      <c r="G71" s="111">
        <f ca="1">IFERROR(NOW()-F71,"")</f>
        <v>45984.564524884256</v>
      </c>
      <c r="H71" s="126"/>
      <c r="I71" s="125" t="str">
        <f>IFERROR(VLOOKUP(D71,DB!A:F,6,0),"")</f>
        <v/>
      </c>
      <c r="J71" s="125" t="str">
        <f>IFERROR(VLOOKUP(D71,DB!A:G,7,0),"")</f>
        <v/>
      </c>
      <c r="K71" s="125"/>
      <c r="L71" s="125" t="str">
        <f>IFERROR(VLOOKUP(D71,DB!A:I,9,0),"")</f>
        <v/>
      </c>
    </row>
    <row r="72" spans="1:12">
      <c r="A72" s="125"/>
      <c r="B72" s="125" t="str">
        <f>IFERROR(VLOOKUP(D72,DB!A:K,11,0),"")</f>
        <v/>
      </c>
      <c r="C72" s="125"/>
      <c r="D72" s="125"/>
      <c r="E72" s="125"/>
      <c r="F72" s="126"/>
      <c r="G72" s="111">
        <f ca="1">IFERROR(NOW()-F72,"")</f>
        <v>45984.564524884256</v>
      </c>
      <c r="H72" s="126"/>
      <c r="I72" s="125" t="str">
        <f>IFERROR(VLOOKUP(D72,DB!A:F,6,0),"")</f>
        <v/>
      </c>
      <c r="J72" s="125" t="str">
        <f>IFERROR(VLOOKUP(D72,DB!A:G,7,0),"")</f>
        <v/>
      </c>
      <c r="K72" s="125"/>
      <c r="L72" s="125" t="str">
        <f>IFERROR(VLOOKUP(D72,DB!A:I,9,0),"")</f>
        <v/>
      </c>
    </row>
    <row r="73" spans="1:12">
      <c r="A73" s="125"/>
      <c r="B73" s="125" t="str">
        <f>IFERROR(VLOOKUP(D73,DB!A:K,11,0),"")</f>
        <v/>
      </c>
      <c r="C73" s="125"/>
      <c r="D73" s="125"/>
      <c r="E73" s="125"/>
      <c r="F73" s="126"/>
      <c r="G73" s="111">
        <f ca="1">IFERROR(NOW()-F73,"")</f>
        <v>45984.564524884256</v>
      </c>
      <c r="H73" s="126"/>
      <c r="I73" s="125" t="str">
        <f>IFERROR(VLOOKUP(D73,DB!A:F,6,0),"")</f>
        <v/>
      </c>
      <c r="J73" s="125" t="str">
        <f>IFERROR(VLOOKUP(D73,DB!A:G,7,0),"")</f>
        <v/>
      </c>
      <c r="K73" s="125"/>
      <c r="L73" s="125" t="str">
        <f>IFERROR(VLOOKUP(D73,DB!A:I,9,0),"")</f>
        <v/>
      </c>
    </row>
    <row r="74" spans="1:12">
      <c r="A74" s="125"/>
      <c r="B74" s="125" t="str">
        <f>IFERROR(VLOOKUP(D74,DB!A:K,11,0),"")</f>
        <v/>
      </c>
      <c r="C74" s="125"/>
      <c r="D74" s="125"/>
      <c r="E74" s="125"/>
      <c r="F74" s="126"/>
      <c r="G74" s="111">
        <f ca="1">IFERROR(NOW()-F74,"")</f>
        <v>45984.564524884256</v>
      </c>
      <c r="H74" s="126"/>
      <c r="I74" s="125" t="str">
        <f>IFERROR(VLOOKUP(D74,DB!A:F,6,0),"")</f>
        <v/>
      </c>
      <c r="J74" s="125" t="str">
        <f>IFERROR(VLOOKUP(D74,DB!A:G,7,0),"")</f>
        <v/>
      </c>
      <c r="K74" s="125"/>
      <c r="L74" s="125" t="str">
        <f>IFERROR(VLOOKUP(D74,DB!A:I,9,0),"")</f>
        <v/>
      </c>
    </row>
    <row r="75" spans="1:12">
      <c r="A75" s="125"/>
      <c r="B75" s="125" t="str">
        <f>IFERROR(VLOOKUP(D75,DB!A:K,11,0),"")</f>
        <v/>
      </c>
      <c r="C75" s="125"/>
      <c r="D75" s="125"/>
      <c r="E75" s="125"/>
      <c r="F75" s="126"/>
      <c r="G75" s="111">
        <f ca="1">IFERROR(NOW()-F75,"")</f>
        <v>45984.564524884256</v>
      </c>
      <c r="H75" s="126"/>
      <c r="I75" s="125" t="str">
        <f>IFERROR(VLOOKUP(D75,DB!A:F,6,0),"")</f>
        <v/>
      </c>
      <c r="J75" s="125" t="str">
        <f>IFERROR(VLOOKUP(D75,DB!A:G,7,0),"")</f>
        <v/>
      </c>
      <c r="K75" s="125"/>
      <c r="L75" s="125" t="str">
        <f>IFERROR(VLOOKUP(D75,DB!A:I,9,0),"")</f>
        <v/>
      </c>
    </row>
    <row r="76" spans="1:12">
      <c r="A76" s="125"/>
      <c r="B76" s="125" t="str">
        <f>IFERROR(VLOOKUP(D76,DB!A:K,11,0),"")</f>
        <v/>
      </c>
      <c r="C76" s="125"/>
      <c r="D76" s="125"/>
      <c r="E76" s="125"/>
      <c r="F76" s="126"/>
      <c r="G76" s="111">
        <f ca="1">IFERROR(NOW()-F76,"")</f>
        <v>45984.564524884256</v>
      </c>
      <c r="H76" s="126"/>
      <c r="I76" s="125" t="str">
        <f>IFERROR(VLOOKUP(D76,DB!A:F,6,0),"")</f>
        <v/>
      </c>
      <c r="J76" s="125" t="str">
        <f>IFERROR(VLOOKUP(D76,DB!A:G,7,0),"")</f>
        <v/>
      </c>
      <c r="K76" s="125"/>
      <c r="L76" s="125" t="str">
        <f>IFERROR(VLOOKUP(D76,DB!A:I,9,0),"")</f>
        <v/>
      </c>
    </row>
    <row r="77" spans="1:12">
      <c r="A77" s="125"/>
      <c r="B77" s="125" t="str">
        <f>IFERROR(VLOOKUP(D77,DB!A:K,11,0),"")</f>
        <v/>
      </c>
      <c r="C77" s="125"/>
      <c r="D77" s="125"/>
      <c r="E77" s="125"/>
      <c r="F77" s="126"/>
      <c r="G77" s="111">
        <f ca="1">IFERROR(NOW()-F77,"")</f>
        <v>45984.564524884256</v>
      </c>
      <c r="H77" s="126"/>
      <c r="I77" s="125" t="str">
        <f>IFERROR(VLOOKUP(D77,DB!A:F,6,0),"")</f>
        <v/>
      </c>
      <c r="J77" s="125" t="str">
        <f>IFERROR(VLOOKUP(D77,DB!A:G,7,0),"")</f>
        <v/>
      </c>
      <c r="K77" s="125"/>
      <c r="L77" s="125" t="str">
        <f>IFERROR(VLOOKUP(D77,DB!A:I,9,0),"")</f>
        <v/>
      </c>
    </row>
    <row r="78" spans="1:12">
      <c r="A78" s="125"/>
      <c r="B78" s="125" t="str">
        <f>IFERROR(VLOOKUP(D78,DB!A:K,11,0),"")</f>
        <v/>
      </c>
      <c r="C78" s="125"/>
      <c r="D78" s="125"/>
      <c r="E78" s="125"/>
      <c r="F78" s="126"/>
      <c r="G78" s="111">
        <f ca="1">IFERROR(NOW()-F78,"")</f>
        <v>45984.564524884256</v>
      </c>
      <c r="H78" s="126"/>
      <c r="I78" s="125" t="str">
        <f>IFERROR(VLOOKUP(D78,DB!A:F,6,0),"")</f>
        <v/>
      </c>
      <c r="J78" s="125" t="str">
        <f>IFERROR(VLOOKUP(D78,DB!A:G,7,0),"")</f>
        <v/>
      </c>
      <c r="K78" s="125"/>
      <c r="L78" s="125" t="str">
        <f>IFERROR(VLOOKUP(D78,DB!A:I,9,0),"")</f>
        <v/>
      </c>
    </row>
    <row r="79" spans="1:12">
      <c r="A79" s="109"/>
      <c r="B79" s="109"/>
      <c r="C79" s="109"/>
      <c r="D79" s="109"/>
      <c r="E79" s="109"/>
      <c r="F79" s="109"/>
      <c r="G79" s="109"/>
      <c r="H79" s="109"/>
      <c r="I79" s="109"/>
      <c r="J79" s="109"/>
      <c r="K79" s="109"/>
      <c r="L79" s="109"/>
    </row>
    <row r="80" spans="1:12">
      <c r="A80" s="109"/>
      <c r="B80" s="109"/>
      <c r="C80" s="109"/>
      <c r="D80" s="109"/>
      <c r="E80" s="109"/>
      <c r="F80" s="109"/>
      <c r="G80" s="109"/>
      <c r="H80" s="109"/>
      <c r="I80" s="109"/>
      <c r="J80" s="109"/>
      <c r="K80" s="109"/>
      <c r="L80" s="109"/>
    </row>
    <row r="81" spans="1:12">
      <c r="A81" s="109"/>
      <c r="B81" s="109"/>
      <c r="C81" s="109"/>
      <c r="D81" s="109"/>
      <c r="E81" s="109"/>
      <c r="F81" s="109"/>
      <c r="G81" s="109"/>
      <c r="H81" s="109"/>
      <c r="I81" s="109"/>
      <c r="J81" s="109"/>
      <c r="K81" s="109"/>
      <c r="L81" s="109"/>
    </row>
    <row r="82" spans="1:12">
      <c r="A82" s="109"/>
      <c r="B82" s="109"/>
      <c r="C82" s="109"/>
      <c r="D82" s="109"/>
      <c r="E82" s="109"/>
      <c r="F82" s="109"/>
      <c r="G82" s="109"/>
      <c r="H82" s="109"/>
      <c r="I82" s="109"/>
      <c r="J82" s="109"/>
      <c r="K82" s="109"/>
      <c r="L82" s="109"/>
    </row>
    <row r="83" spans="1:12">
      <c r="A83" s="109"/>
      <c r="B83" s="109"/>
      <c r="C83" s="109"/>
      <c r="D83" s="109"/>
      <c r="E83" s="109"/>
      <c r="F83" s="109"/>
      <c r="G83" s="109"/>
      <c r="H83" s="109"/>
      <c r="I83" s="109"/>
      <c r="J83" s="109"/>
      <c r="K83" s="109"/>
      <c r="L83" s="109"/>
    </row>
    <row r="84" spans="1:12">
      <c r="A84" s="109"/>
      <c r="B84" s="109"/>
      <c r="C84" s="109"/>
      <c r="D84" s="109"/>
      <c r="E84" s="109"/>
      <c r="F84" s="109"/>
      <c r="G84" s="109"/>
      <c r="H84" s="109"/>
      <c r="I84" s="109"/>
      <c r="J84" s="109"/>
      <c r="K84" s="109"/>
      <c r="L84" s="109"/>
    </row>
    <row r="85" spans="1:12">
      <c r="A85" s="109"/>
      <c r="B85" s="109"/>
      <c r="C85" s="109"/>
      <c r="D85" s="109"/>
      <c r="E85" s="109"/>
      <c r="F85" s="109"/>
      <c r="G85" s="109"/>
      <c r="H85" s="109"/>
      <c r="I85" s="109"/>
      <c r="J85" s="109"/>
      <c r="K85" s="109"/>
      <c r="L85" s="109"/>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row r="89" spans="1:12">
      <c r="A89" s="109"/>
      <c r="B89" s="109"/>
      <c r="C89" s="109"/>
      <c r="D89" s="109"/>
      <c r="E89" s="109"/>
      <c r="F89" s="109"/>
      <c r="G89" s="109"/>
      <c r="H89" s="109"/>
      <c r="I89" s="109"/>
      <c r="J89" s="109"/>
      <c r="K89" s="109"/>
      <c r="L89" s="109"/>
    </row>
    <row r="90" spans="1:12">
      <c r="A90" s="109"/>
      <c r="B90" s="109"/>
      <c r="C90" s="109"/>
      <c r="D90" s="109"/>
      <c r="E90" s="109"/>
      <c r="F90" s="109"/>
      <c r="G90" s="109"/>
      <c r="H90" s="109"/>
      <c r="I90" s="109"/>
      <c r="J90" s="109"/>
      <c r="K90" s="109"/>
      <c r="L90" s="109"/>
    </row>
  </sheetData>
  <dataValidations count="2">
    <dataValidation allowBlank="1" showInputMessage="1" showErrorMessage="1" sqref="E1" xr:uid="{920C6338-E771-4DAE-8C89-92A9093EA4DE}"/>
    <dataValidation type="list" allowBlank="1" showInputMessage="1" showErrorMessage="1" sqref="E2:E7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
  <sheetViews>
    <sheetView workbookViewId="0">
      <selection activeCell="F3" sqref="F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44"/>
      <c r="B2" s="145" t="str">
        <f>IFERROR(VLOOKUP(D2,DB!A:K,11,0),"")</f>
        <v/>
      </c>
      <c r="C2" s="146"/>
      <c r="D2" s="145"/>
      <c r="E2" s="109"/>
      <c r="F2" s="147"/>
      <c r="G2" s="75">
        <f ca="1">IFERROR(NOW()-F2,"-")</f>
        <v>45984.564524768517</v>
      </c>
      <c r="H2" s="147"/>
      <c r="I2" s="145" t="str">
        <f>IFERROR(VLOOKUP(D2,DB!A:F,6,0),"")</f>
        <v/>
      </c>
      <c r="J2" s="145" t="str">
        <f>IFERROR(VLOOKUP(D2,DB!A:G,7,0),"")</f>
        <v/>
      </c>
      <c r="K2" s="148"/>
      <c r="L2" s="149" t="str">
        <f>IFERROR(VLOOKUP(D2,DB!A:I,9,0),"")</f>
        <v/>
      </c>
    </row>
    <row r="3" spans="1:16382" ht="31.5" customHeight="1">
      <c r="A3" s="144"/>
      <c r="B3" s="145" t="str">
        <f>IFERROR(VLOOKUP(D3,DB!A:K,11,0),"")</f>
        <v/>
      </c>
      <c r="C3" s="146"/>
      <c r="D3" s="145"/>
      <c r="E3" s="109"/>
      <c r="F3" s="147"/>
      <c r="G3" s="75">
        <f ca="1">IFERROR(NOW()-F3,"-")</f>
        <v>45984.564524768517</v>
      </c>
      <c r="H3" s="147"/>
      <c r="I3" s="145" t="str">
        <f>IFERROR(VLOOKUP(D3,DB!A:F,6,0),"")</f>
        <v/>
      </c>
      <c r="J3" s="145" t="str">
        <f>IFERROR(VLOOKUP(D3,DB!A:G,7,0),"")</f>
        <v/>
      </c>
      <c r="K3" s="148"/>
      <c r="L3" s="149" t="str">
        <f>IFERROR(VLOOKUP(D3,DB!A:I,9,0),"")</f>
        <v/>
      </c>
    </row>
    <row r="4" spans="1:16382" ht="31.5" customHeight="1">
      <c r="A4" s="144"/>
      <c r="B4" s="145" t="str">
        <f>IFERROR(VLOOKUP(D4,DB!A:K,11,0),"")</f>
        <v/>
      </c>
      <c r="C4" s="146"/>
      <c r="D4" s="145"/>
      <c r="E4" s="109"/>
      <c r="F4" s="147"/>
      <c r="G4" s="75">
        <f ca="1">IFERROR(NOW()-F4,"-")</f>
        <v>45984.564524768517</v>
      </c>
      <c r="H4" s="147"/>
      <c r="I4" s="145" t="str">
        <f>IFERROR(VLOOKUP(D4,DB!A:F,6,0),"")</f>
        <v/>
      </c>
      <c r="J4" s="145" t="str">
        <f>IFERROR(VLOOKUP(D4,DB!A:G,7,0),"")</f>
        <v/>
      </c>
      <c r="K4" s="148"/>
      <c r="L4" s="149" t="str">
        <f>IFERROR(VLOOKUP(D4,DB!A:I,9,0),"")</f>
        <v/>
      </c>
    </row>
    <row r="5" spans="1:16382" ht="31.5" customHeight="1">
      <c r="A5" s="144"/>
      <c r="B5" s="145" t="str">
        <f>IFERROR(VLOOKUP(D5,DB!A:K,11,0),"")</f>
        <v/>
      </c>
      <c r="C5" s="146"/>
      <c r="D5" s="143"/>
      <c r="E5" s="109"/>
      <c r="F5" s="147"/>
      <c r="G5" s="75">
        <f ca="1">IFERROR(NOW()-F5,"-")</f>
        <v>45984.564524768517</v>
      </c>
      <c r="H5" s="147"/>
      <c r="I5" s="145" t="str">
        <f>IFERROR(VLOOKUP(D5,DB!A:F,6,0),"")</f>
        <v/>
      </c>
      <c r="J5" s="145" t="str">
        <f>IFERROR(VLOOKUP(D5,DB!A:G,7,0),"")</f>
        <v/>
      </c>
      <c r="K5" s="148"/>
      <c r="L5" s="149" t="str">
        <f>IFERROR(VLOOKUP(D5,DB!A:I,9,0),"")</f>
        <v/>
      </c>
    </row>
    <row r="6" spans="1:16382" ht="31.5" customHeight="1">
      <c r="A6" s="144"/>
      <c r="B6" s="145" t="str">
        <f>IFERROR(VLOOKUP(D6,DB!A:K,11,0),"")</f>
        <v/>
      </c>
      <c r="C6" s="146"/>
      <c r="D6" s="145"/>
      <c r="E6" s="109"/>
      <c r="F6" s="147"/>
      <c r="G6" s="75">
        <f ca="1">IFERROR(NOW()-F6,"-")</f>
        <v>45984.564524768517</v>
      </c>
      <c r="H6" s="147"/>
      <c r="I6" s="145" t="str">
        <f>IFERROR(VLOOKUP(D6,DB!A:F,6,0),"")</f>
        <v/>
      </c>
      <c r="J6" s="145" t="str">
        <f>IFERROR(VLOOKUP(D6,DB!A:G,7,0),"")</f>
        <v/>
      </c>
      <c r="K6" s="148"/>
      <c r="L6" s="149" t="str">
        <f>IFERROR(VLOOKUP(D6,DB!A:I,9,0),"")</f>
        <v/>
      </c>
    </row>
    <row r="7" spans="1:16382" ht="31.5" customHeight="1">
      <c r="A7" s="144"/>
      <c r="B7" s="145" t="str">
        <f>IFERROR(VLOOKUP(D7,DB!A:K,11,0),"")</f>
        <v/>
      </c>
      <c r="C7" s="146"/>
      <c r="D7" s="145"/>
      <c r="E7" s="109"/>
      <c r="F7" s="147"/>
      <c r="G7" s="75">
        <f ca="1">IFERROR(NOW()-F7,"-")</f>
        <v>45984.564524768517</v>
      </c>
      <c r="H7" s="147"/>
      <c r="I7" s="145" t="str">
        <f>IFERROR(VLOOKUP(D7,DB!A:F,6,0),"")</f>
        <v/>
      </c>
      <c r="J7" s="145" t="str">
        <f>IFERROR(VLOOKUP(D7,DB!A:G,7,0),"")</f>
        <v/>
      </c>
      <c r="K7" s="148"/>
      <c r="L7" s="149" t="str">
        <f>IFERROR(VLOOKUP(D7,DB!A:I,9,0),"")</f>
        <v/>
      </c>
    </row>
    <row r="8" spans="1:16382" ht="31.5" customHeight="1">
      <c r="A8" s="144"/>
      <c r="B8" s="145" t="str">
        <f>IFERROR(VLOOKUP(D8,DB!A:K,11,0),"")</f>
        <v/>
      </c>
      <c r="C8" s="146"/>
      <c r="D8" s="145"/>
      <c r="E8" s="109"/>
      <c r="F8" s="147"/>
      <c r="G8" s="75">
        <f ca="1">IFERROR(NOW()-F8,"-")</f>
        <v>45984.564524768517</v>
      </c>
      <c r="H8" s="147"/>
      <c r="I8" s="145" t="str">
        <f>IFERROR(VLOOKUP(D8,DB!A:F,6,0),"")</f>
        <v/>
      </c>
      <c r="J8" s="145" t="str">
        <f>IFERROR(VLOOKUP(D8,DB!A:G,7,0),"")</f>
        <v/>
      </c>
      <c r="K8" s="148"/>
      <c r="L8" s="149" t="str">
        <f>IFERROR(VLOOKUP(D8,DB!A:I,9,0),"")</f>
        <v/>
      </c>
    </row>
    <row r="9" spans="1:16382" ht="31.5" customHeight="1">
      <c r="A9" s="144"/>
      <c r="B9" s="145" t="str">
        <f>IFERROR(VLOOKUP(D9,DB!A:K,11,0),"")</f>
        <v/>
      </c>
      <c r="C9" s="146"/>
      <c r="D9" s="145"/>
      <c r="E9" s="109"/>
      <c r="F9" s="147"/>
      <c r="G9" s="75">
        <f ca="1">IFERROR(NOW()-F9,"-")</f>
        <v>45984.564524768517</v>
      </c>
      <c r="H9" s="147"/>
      <c r="I9" s="145" t="str">
        <f>IFERROR(VLOOKUP(D9,DB!A:F,6,0),"")</f>
        <v/>
      </c>
      <c r="J9" s="145" t="str">
        <f>IFERROR(VLOOKUP(D9,DB!A:G,7,0),"")</f>
        <v/>
      </c>
      <c r="K9" s="148"/>
      <c r="L9" s="149" t="str">
        <f>IFERROR(VLOOKUP(D9,DB!A:I,9,0),"")</f>
        <v/>
      </c>
    </row>
    <row r="10" spans="1:16382" ht="31.5" customHeight="1">
      <c r="A10" s="144"/>
      <c r="B10" s="145" t="str">
        <f>IFERROR(VLOOKUP(D10,DB!A:K,11,0),"")</f>
        <v/>
      </c>
      <c r="C10" s="146"/>
      <c r="D10" s="145"/>
      <c r="E10" s="109"/>
      <c r="F10" s="147"/>
      <c r="G10" s="75">
        <f ca="1">IFERROR(NOW()-F10,"-")</f>
        <v>45984.564524768517</v>
      </c>
      <c r="H10" s="147"/>
      <c r="I10" s="145" t="str">
        <f>IFERROR(VLOOKUP(D10,DB!A:F,6,0),"")</f>
        <v/>
      </c>
      <c r="J10" s="145" t="str">
        <f>IFERROR(VLOOKUP(D10,DB!A:G,7,0),"")</f>
        <v/>
      </c>
      <c r="K10" s="148"/>
      <c r="L10" s="149" t="str">
        <f>IFERROR(VLOOKUP(D10,DB!A:I,9,0),"")</f>
        <v/>
      </c>
    </row>
    <row r="11" spans="1:16382" ht="31.5" customHeight="1">
      <c r="A11" s="144"/>
      <c r="B11" s="145" t="str">
        <f>IFERROR(VLOOKUP(D11,DB!A:K,11,0),"")</f>
        <v/>
      </c>
      <c r="C11" s="146"/>
      <c r="D11" s="145"/>
      <c r="E11" s="109"/>
      <c r="F11" s="147"/>
      <c r="G11" s="75">
        <f ca="1">IFERROR(NOW()-F11,"-")</f>
        <v>45984.564524768517</v>
      </c>
      <c r="H11" s="147"/>
      <c r="I11" s="145" t="str">
        <f>IFERROR(VLOOKUP(D11,DB!A:F,6,0),"")</f>
        <v/>
      </c>
      <c r="J11" s="145" t="str">
        <f>IFERROR(VLOOKUP(D11,DB!A:G,7,0),"")</f>
        <v/>
      </c>
      <c r="K11" s="148"/>
      <c r="L11" s="149" t="str">
        <f>IFERROR(VLOOKUP(D11,DB!A:I,9,0),"")</f>
        <v/>
      </c>
    </row>
    <row r="12" spans="1:16382" ht="31.5" customHeight="1">
      <c r="A12" s="144"/>
      <c r="B12" s="145" t="str">
        <f>IFERROR(VLOOKUP(D12,DB!A:K,11,0),"")</f>
        <v/>
      </c>
      <c r="C12" s="146"/>
      <c r="D12" s="143"/>
      <c r="E12" s="109"/>
      <c r="F12" s="147"/>
      <c r="G12" s="75">
        <f ca="1">IFERROR(NOW()-F12,"-")</f>
        <v>45984.564524768517</v>
      </c>
      <c r="H12" s="147"/>
      <c r="I12" s="145" t="str">
        <f>IFERROR(VLOOKUP(D12,DB!A:F,6,0),"")</f>
        <v/>
      </c>
      <c r="J12" s="145" t="str">
        <f>IFERROR(VLOOKUP(D12,DB!A:G,7,0),"")</f>
        <v/>
      </c>
      <c r="K12" s="148"/>
      <c r="L12" s="149" t="str">
        <f>IFERROR(VLOOKUP(D12,DB!A:I,9,0),"")</f>
        <v/>
      </c>
    </row>
    <row r="13" spans="1:16382" ht="31.5" customHeight="1">
      <c r="A13" s="144"/>
      <c r="B13" s="145" t="str">
        <f>IFERROR(VLOOKUP(D13,DB!A:K,11,0),"")</f>
        <v/>
      </c>
      <c r="C13" s="146"/>
      <c r="D13" s="145"/>
      <c r="E13" s="109"/>
      <c r="F13" s="147"/>
      <c r="G13" s="75">
        <f ca="1">IFERROR(NOW()-F13,"-")</f>
        <v>45984.564524768517</v>
      </c>
      <c r="H13" s="147"/>
      <c r="I13" s="145" t="str">
        <f>IFERROR(VLOOKUP(D13,DB!A:F,6,0),"")</f>
        <v/>
      </c>
      <c r="J13" s="145" t="str">
        <f>IFERROR(VLOOKUP(D13,DB!A:G,7,0),"")</f>
        <v/>
      </c>
      <c r="K13" s="148"/>
      <c r="L13" s="149" t="str">
        <f>IFERROR(VLOOKUP(D13,DB!A:I,9,0),"")</f>
        <v/>
      </c>
    </row>
    <row r="14" spans="1:16382" ht="31.5" customHeight="1">
      <c r="A14" s="144"/>
      <c r="B14" s="145" t="str">
        <f>IFERROR(VLOOKUP(D14,DB!A:K,11,0),"")</f>
        <v/>
      </c>
      <c r="C14" s="146"/>
      <c r="D14" s="145"/>
      <c r="E14" s="109"/>
      <c r="F14" s="147"/>
      <c r="G14" s="75">
        <f ca="1">IFERROR(NOW()-F14,"-")</f>
        <v>45984.564524768517</v>
      </c>
      <c r="H14" s="147"/>
      <c r="I14" s="145" t="str">
        <f>IFERROR(VLOOKUP(D14,DB!A:F,6,0),"")</f>
        <v/>
      </c>
      <c r="J14" s="145" t="str">
        <f>IFERROR(VLOOKUP(D14,DB!A:G,7,0),"")</f>
        <v/>
      </c>
      <c r="K14" s="148"/>
      <c r="L14" s="149" t="str">
        <f>IFERROR(VLOOKUP(D14,DB!A:I,9,0),"")</f>
        <v/>
      </c>
    </row>
    <row r="15" spans="1:16382" ht="31.5" customHeight="1">
      <c r="A15" s="144"/>
      <c r="B15" s="145" t="str">
        <f>IFERROR(VLOOKUP(D15,DB!A:K,11,0),"")</f>
        <v/>
      </c>
      <c r="C15" s="146"/>
      <c r="D15" s="145"/>
      <c r="E15" s="109"/>
      <c r="F15" s="147"/>
      <c r="G15" s="75">
        <f ca="1">IFERROR(NOW()-F15,"-")</f>
        <v>45984.564524768517</v>
      </c>
      <c r="H15" s="147"/>
      <c r="I15" s="145" t="str">
        <f>IFERROR(VLOOKUP(D15,DB!A:F,6,0),"")</f>
        <v/>
      </c>
      <c r="J15" s="145" t="str">
        <f>IFERROR(VLOOKUP(D15,DB!A:G,7,0),"")</f>
        <v/>
      </c>
      <c r="K15" s="148"/>
      <c r="L15" s="149" t="str">
        <f>IFERROR(VLOOKUP(D15,DB!A:I,9,0),"")</f>
        <v/>
      </c>
    </row>
    <row r="16" spans="1:16382" ht="31.5" customHeight="1">
      <c r="A16" s="144"/>
      <c r="B16" s="145" t="str">
        <f>IFERROR(VLOOKUP(D16,DB!A:K,11,0),"")</f>
        <v/>
      </c>
      <c r="C16" s="146"/>
      <c r="D16" s="145"/>
      <c r="E16" s="109"/>
      <c r="F16" s="147"/>
      <c r="G16" s="75">
        <f ca="1">IFERROR(NOW()-F16,"-")</f>
        <v>45984.564524768517</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45984.564524768517</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5"/>
      <c r="E18" s="109"/>
      <c r="F18" s="147"/>
      <c r="G18" s="75">
        <f ca="1">IFERROR(NOW()-F18,"-")</f>
        <v>45984.564524768517</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3"/>
      <c r="E19" s="109"/>
      <c r="F19" s="147"/>
      <c r="G19" s="75">
        <f ca="1">IFERROR(NOW()-F19,"-")</f>
        <v>45984.564524768517</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45984.564524768517</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45984.564524768517</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45984.564524768517</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45984.564524768517</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45984.564524768517</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5"/>
      <c r="E25" s="109"/>
      <c r="F25" s="147"/>
      <c r="G25" s="75">
        <f ca="1">IFERROR(NOW()-F25,"-")</f>
        <v>45984.564524768517</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3"/>
      <c r="E26" s="109"/>
      <c r="F26" s="147"/>
      <c r="G26" s="75">
        <f ca="1">IFERROR(NOW()-F26,"-")</f>
        <v>45984.564524768517</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45984.564524768517</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45984.564524768517</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45984.564524768517</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45984.564524768517</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45984.564524768517</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5"/>
      <c r="E32" s="109"/>
      <c r="F32" s="147"/>
      <c r="G32" s="75">
        <f ca="1">IFERROR(NOW()-F32,"-")</f>
        <v>45984.564524768517</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3"/>
      <c r="E33" s="109"/>
      <c r="F33" s="147"/>
      <c r="G33" s="75">
        <f ca="1">IFERROR(NOW()-F33,"-")</f>
        <v>45984.564524768517</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45984.564524768517</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45984.564524768517</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45984.564524768517</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45984.564524768517</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45984.564524768517</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5"/>
      <c r="E39" s="109"/>
      <c r="F39" s="147"/>
      <c r="G39" s="75">
        <f ca="1">IFERROR(NOW()-F39,"-")</f>
        <v>45984.564524768517</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3"/>
      <c r="E40" s="109"/>
      <c r="F40" s="147"/>
      <c r="G40" s="75">
        <f ca="1">IFERROR(NOW()-F40,"-")</f>
        <v>45984.564524768517</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45984.564524768517</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45984.564524768517</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45984.564524768517</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45984.564524768517</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5"/>
      <c r="E45" s="109"/>
      <c r="F45" s="147"/>
      <c r="G45" s="75">
        <f ca="1">IFERROR(NOW()-F45,"-")</f>
        <v>45984.564524768517</v>
      </c>
      <c r="H45" s="147"/>
      <c r="I45" s="145" t="str">
        <f>IFERROR(VLOOKUP(D45,DB!A:F,6,0),"")</f>
        <v/>
      </c>
      <c r="J45" s="145" t="str">
        <f>IFERROR(VLOOKUP(D45,DB!A:G,7,0),"")</f>
        <v/>
      </c>
      <c r="K45" s="148"/>
      <c r="L45" s="149" t="str">
        <f>IFERROR(VLOOKUP(D45,DB!A:I,9,0),"")</f>
        <v/>
      </c>
    </row>
  </sheetData>
  <dataValidations count="2">
    <dataValidation allowBlank="1" showInputMessage="1" showErrorMessage="1" sqref="E1" xr:uid="{9E1BC488-8814-4F8A-8DBE-742B3278AB71}"/>
    <dataValidation type="list" allowBlank="1" showInputMessage="1" showErrorMessage="1" sqref="E2:E4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2025-11-23T10:34:03Z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