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987" documentId="120_S{2AC9BD13-BADA-5192-A53E-5A8FF88502F6}" xr6:coauthVersionLast="47" xr6:coauthVersionMax="47" xr10:uidLastSave="{430C7FCF-3A71-49A2-8DD1-88087E6BA07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<sst xmlns="http://schemas.openxmlformats.org/spreadsheetml/2006/main" count="180295" uniqueCount="39133">
  <si>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</si>
  <si>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</si>
  <si>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</si>
  <si>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</si>
  <si>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</si>
  <si>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</si>
  <si>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</si>
  <si>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</si>
  <si>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</si>
  <si>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</si>
  <si>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</si>
  <si>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</si>
  <si>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</si>
  <si>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</si>
  <si>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</si>
  <si>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</si>
  <si>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</si>
  <si>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</si>
  <si>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</si>
  <si>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</si>
  <si>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</si>
  <si>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</si>
  <si>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</si>
  <si>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</si>
  <si>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</si>
  <si>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</si>
  <si>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</si>
  <si>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</si>
  <si>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</si>
  <si>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</si>
  <si>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</si>
  <si>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</si>
  <si>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</si>
  <si>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</si>
  <si>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</si>
  <si>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</si>
  <si>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</si>
  <si>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</si>
  <si>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</si>
  <si>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</si>
  <si>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</si>
  <si>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</si>
  <si>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</si>
  <si>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</si>
  <si>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</si>
  <si>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</si>
  <si>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</si>
  <si>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</si>
  <si>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</si>
  <si>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</si>
  <si>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</si>
  <si>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</si>
  <si>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</si>
  <si>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</si>
  <si>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</si>
  <si>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</si>
  <si>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</si>
  <si>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</si>
  <si>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</si>
  <si>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</si>
  <si>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</si>
  <si>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</si>
  <si>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</si>
  <si>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</si>
  <si>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</si>
  <si>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</si>
  <si>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</si>
  <si>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</si>
  <si>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</si>
  <si>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</si>
  <si>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</si>
  <si>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</si>
  <si>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</si>
  <si>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</si>
  <si>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</si>
  <si>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</si>
  <si>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</si>
  <si>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</si>
  <si>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</si>
  <si>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</si>
  <si>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</si>
  <si>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</si>
  <si>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</si>
  <si>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</si>
  <si>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</si>
  <si>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</si>
  <si>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</si>
  <si>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</si>
  <si>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</si>
  <si>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</si>
  <si>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</si>
  <si>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</si>
  <si>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</si>
  <si>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</si>
  <si>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</si>
  <si>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</si>
  <si>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</si>
  <si>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</si>
  <si>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</si>
  <si>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</si>
  <si>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</si>
  <si>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</si>
  <si>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</si>
  <si>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</si>
  <si>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</si>
  <si>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</si>
  <si>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</si>
  <si>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</si>
  <si>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</si>
  <si>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</si>
  <si>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</si>
  <si>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</si>
  <si>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</si>
  <si>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</si>
  <si>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</si>
  <si>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</si>
  <si>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</si>
  <si>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</si>
  <si>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</si>
  <si>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</si>
  <si>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</si>
  <si>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</si>
  <si>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</si>
  <si>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</si>
  <si>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</si>
  <si>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</si>
  <si>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</si>
  <si>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</si>
  <si>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</si>
  <si>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</si>
  <si>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</si>
  <si>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</si>
  <si>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</si>
  <si>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</si>
  <si>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</si>
  <si>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</si>
  <si>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</si>
  <si>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</si>
  <si>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</si>
  <si>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</si>
  <si>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</si>
  <si>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</si>
  <si>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</si>
  <si>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</si>
  <si>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</si>
  <si>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</si>
  <si>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</si>
  <si>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</si>
  <si>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</si>
  <si>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</si>
  <si>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</si>
  <si>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</si>
  <si>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</si>
  <si>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</si>
  <si>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</si>
  <si>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</si>
  <si>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</si>
  <si>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</si>
  <si>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</si>
  <si>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</si>
  <si>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</si>
  <si>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</si>
  <si>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</si>
  <si>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</si>
  <si>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</si>
  <si>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</si>
  <si>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</si>
  <si>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</si>
  <si>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</si>
  <si>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</si>
  <si>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</si>
  <si>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</si>
  <si>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</si>
  <si>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</si>
  <si>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</si>
  <si>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</si>
  <si>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</si>
  <si>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</si>
  <si>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</si>
  <si>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</si>
  <si>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</si>
  <si>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</si>
  <si>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</si>
  <si>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</si>
  <si>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</si>
  <si>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</si>
  <si>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</si>
  <si>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</si>
  <si>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</si>
  <si>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</si>
  <si>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</si>
  <si>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</si>
  <si>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</si>
  <si>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</si>
  <si>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</si>
  <si>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</si>
  <si>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</si>
  <si>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</si>
  <si>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</si>
  <si>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</si>
  <si>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</si>
  <si>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</si>
  <si>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</si>
  <si>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</si>
  <si>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</si>
  <si>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</si>
  <si>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</si>
  <si>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</si>
  <si>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</si>
  <si>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</si>
  <si>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</si>
  <si>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</si>
  <si>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</si>
  <si>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</si>
  <si>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</si>
  <si>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</si>
  <si>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</si>
  <si>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</si>
  <si>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</si>
  <si>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</si>
  <si>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</si>
  <si>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</si>
  <si>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</si>
  <si>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</si>
  <si>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</si>
  <si>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</si>
  <si>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</si>
  <si>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</si>
  <si>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</si>
  <si>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</si>
  <si>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</si>
  <si>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</si>
  <si>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</si>
  <si>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</si>
  <si>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</si>
  <si>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</si>
  <si>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</si>
  <si>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</si>
  <si>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</si>
  <si>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</si>
  <si>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</si>
  <si>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</si>
  <si>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</si>
  <si>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</si>
  <si>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</si>
  <si>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</si>
  <si>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</si>
  <si>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</si>
  <si>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</si>
  <si>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</si>
  <si>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</si>
  <si>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</si>
  <si>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</si>
  <si>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</si>
  <si>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</si>
  <si>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</si>
  <si>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</si>
  <si>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</si>
  <si>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</si>
  <si>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</si>
  <si>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</si>
  <si>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</si>
  <si>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</si>
  <si>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</si>
  <si>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</si>
  <si>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</si>
  <si>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</si>
  <si>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</si>
  <si>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</si>
  <si>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</si>
  <si>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</si>
  <si>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</si>
  <si>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</si>
  <si>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</si>
  <si>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</si>
  <si>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</si>
  <si>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</si>
  <si>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</si>
  <si>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</si>
  <si>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</si>
  <si>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</si>
  <si>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</si>
  <si>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</si>
  <si>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</si>
  <si>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</si>
  <si>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</si>
  <si>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</si>
  <si>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</si>
  <si>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</si>
  <si>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</si>
  <si>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</si>
  <si>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</si>
  <si>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</si>
  <si>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</si>
  <si>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</si>
  <si>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</si>
  <si>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</si>
  <si>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</si>
  <si>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</si>
  <si>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</si>
  <si>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</si>
  <si>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</si>
  <si>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</si>
  <si>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</si>
  <si>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</si>
  <si>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</si>
  <si>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</si>
  <si>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</si>
  <si>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</si>
  <si>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</si>
  <si>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</si>
  <si>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</si>
  <si>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</si>
  <si>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</si>
  <si>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</si>
  <si>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</si>
  <si>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</si>
  <si>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</si>
  <si>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</si>
  <si>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</si>
  <si>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</si>
  <si>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</si>
  <si>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</si>
  <si>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</si>
  <si>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</si>
  <si>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</si>
  <si>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</si>
  <si>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</si>
  <si>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</si>
  <si>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</si>
  <si>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</si>
  <si>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</si>
  <si>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</si>
  <si>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</si>
  <si>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</si>
  <si>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</si>
  <si>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</si>
  <si>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</si>
  <si>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</si>
  <si>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</si>
  <si>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</si>
  <si>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</si>
  <si>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</si>
  <si>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</si>
  <si>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</si>
  <si>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</si>
  <si>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</si>
  <si>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</si>
  <si>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</si>
  <si>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</si>
  <si>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</si>
  <si>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</si>
  <si>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</si>
  <si>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</si>
  <si>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</si>
  <si>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</si>
  <si>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</si>
  <si>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</si>
  <si>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</si>
  <si>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</si>
  <si>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</si>
  <si>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</si>
  <si>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</si>
  <si>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</si>
  <si>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</si>
  <si>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</si>
  <si>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</si>
  <si>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</si>
  <si>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</si>
  <si>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</si>
  <si>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</si>
  <si>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</si>
  <si>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</si>
  <si>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</si>
  <si>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</si>
  <si>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</si>
  <si>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</si>
  <si>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</si>
  <si>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</si>
  <si>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</si>
  <si>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</si>
  <si>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</si>
  <si>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</si>
  <si>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</si>
  <si>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</si>
  <si>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</si>
  <si>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</si>
  <si>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</si>
  <si>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</si>
  <si>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</si>
  <si>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</si>
  <si>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</si>
  <si>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</si>
  <si>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</si>
  <si>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</si>
  <si>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</si>
  <si>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</si>
  <si>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</si>
  <si>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</si>
  <si>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</si>
  <si>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</si>
  <si>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</si>
  <si>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</si>
  <si>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</si>
  <si>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</si>
  <si>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</si>
  <si>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</si>
  <si>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</si>
  <si>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</si>
  <si>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</si>
  <si>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</si>
  <si>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</si>
  <si>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</si>
  <si>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</si>
  <si>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</si>
  <si>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</si>
  <si>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</si>
  <si>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</si>
  <si>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</si>
  <si>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</si>
  <si>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</si>
  <si>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</si>
  <si>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</si>
  <si>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</si>
  <si>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</si>
  <si>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</si>
  <si>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</si>
  <si>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</si>
  <si>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</si>
  <si>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</si>
  <si>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</si>
  <si>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</si>
  <si>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</si>
  <si>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</si>
  <si>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</si>
  <si>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</si>
  <si>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</si>
  <si>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</si>
  <si>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</si>
  <si>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</si>
  <si>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</si>
  <si>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</si>
  <si>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</si>
  <si>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</si>
  <si>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</si>
  <si>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</si>
  <si>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</si>
  <si>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</si>
  <si>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</si>
  <si>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</si>
  <si>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</si>
  <si>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</si>
  <si>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</si>
  <si>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</si>
  <si>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</si>
  <si>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</si>
  <si>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</si>
  <si>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</si>
  <si>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</si>
  <si>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</si>
  <si>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</si>
  <si>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</si>
  <si>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</si>
  <si>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</si>
  <si>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</si>
  <si>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</si>
  <si>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</si>
  <si>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</si>
  <si>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</si>
  <si>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</si>
  <si>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</si>
  <si>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</si>
  <si>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</si>
  <si>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</si>
  <si>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</si>
  <si>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</si>
  <si>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</si>
  <si>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</si>
  <si>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</si>
  <si>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</si>
  <si>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</si>
  <si>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</si>
  <si>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</si>
  <si>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</si>
  <si>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</si>
  <si>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</si>
  <si>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</si>
  <si>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</si>
  <si>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</si>
  <si>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</si>
  <si>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</si>
  <si>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</si>
  <si>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</si>
  <si>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</si>
  <si>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</si>
  <si>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</si>
  <si>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</si>
  <si>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</si>
  <si>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</si>
  <si>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</si>
  <si>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</si>
  <si>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</si>
  <si>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</si>
  <si>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</si>
  <si>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</si>
  <si>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</si>
  <si>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</si>
  <si>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</si>
  <si>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</si>
  <si>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</si>
  <si>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</si>
  <si>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</si>
  <si>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</si>
  <si>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</si>
  <si>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</si>
  <si>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</si>
  <si>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</si>
  <si>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</si>
  <si>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</si>
  <si>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</si>
  <si>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</si>
  <si>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</si>
  <si>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</si>
  <si>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</si>
  <si>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</si>
  <si>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</si>
  <si>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</si>
  <si>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</si>
  <si>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</si>
  <si>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</si>
  <si>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</si>
  <si>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</si>
  <si>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</si>
  <si>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</si>
  <si>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</si>
  <si>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</si>
  <si>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</si>
  <si>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</si>
  <si>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</si>
  <si>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</si>
  <si>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</si>
  <si>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</si>
  <si>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</si>
  <si>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</si>
  <si>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</si>
  <si>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</si>
  <si>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</si>
  <si>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</si>
  <si>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</si>
  <si>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</si>
  <si>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</si>
  <si>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</si>
  <si>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</si>
  <si>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</si>
  <si>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</si>
  <si>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</si>
  <si>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</si>
  <si>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</si>
  <si>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</si>
  <si>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</si>
  <si>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</si>
  <si>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</si>
  <si>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</si>
  <si>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</si>
  <si>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</si>
  <si>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</si>
  <si>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</si>
  <si>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</si>
  <si>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</si>
  <si>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</si>
  <si>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</si>
  <si>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</si>
  <si>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</si>
  <si>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</si>
  <si>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</si>
  <si>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</si>
  <si>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</si>
  <si>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</si>
  <si>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</si>
  <si>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</si>
  <si>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</si>
  <si>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</si>
  <si>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</si>
  <si>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</si>
  <si>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</si>
  <si>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</si>
  <si>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</si>
  <si>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</si>
  <si>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</si>
  <si>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</si>
  <si>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</si>
  <si>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</si>
  <si>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</si>
  <si>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</si>
  <si>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</si>
  <si>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</si>
  <si>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</si>
  <si>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</si>
  <si>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</si>
  <si>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</si>
  <si>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</si>
  <si>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</si>
  <si>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</si>
  <si>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</si>
  <si>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</si>
  <si>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</si>
  <si>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</si>
  <si>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</si>
  <si>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</si>
  <si>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</si>
  <si>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</si>
  <si>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</si>
  <si>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</si>
  <si>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</si>
  <si>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</si>
  <si>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</si>
  <si>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</si>
  <si>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</si>
  <si>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</si>
  <si>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</si>
  <si>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</si>
  <si>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</si>
  <si>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</si>
  <si>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</si>
  <si>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</si>
  <si>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</si>
  <si>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</si>
  <si>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</si>
  <si>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</si>
  <si>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</si>
  <si>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</si>
  <si>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</si>
  <si>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</si>
  <si>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</si>
  <si>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</si>
  <si>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</si>
  <si>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</si>
  <si>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</si>
  <si>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</si>
  <si>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</si>
  <si>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</si>
  <si>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</si>
  <si>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</si>
  <si>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</si>
  <si>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</si>
  <si>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</si>
  <si>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</si>
  <si>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</si>
  <si>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</si>
  <si>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</si>
  <si>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</si>
  <si>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</si>
  <si>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</si>
  <si>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</si>
  <si>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</si>
  <si>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</si>
  <si>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</si>
  <si>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</si>
  <si>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</si>
  <si>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</si>
  <si>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</si>
  <si>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</si>
  <si>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</si>
  <si>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</si>
  <si>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</si>
  <si>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</si>
  <si>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</si>
  <si>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</si>
  <si>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</si>
  <si>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</si>
  <si>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</si>
  <si>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</si>
  <si>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</si>
  <si>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</si>
  <si>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</si>
  <si>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</si>
  <si>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</si>
  <si>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</si>
  <si>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</si>
  <si>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</si>
  <si>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</si>
  <si>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</si>
  <si>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</si>
  <si>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</si>
  <si>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</si>
  <si>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</si>
  <si>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</si>
  <si>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</si>
  <si>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</si>
  <si>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</si>
  <si>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</si>
  <si>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</si>
  <si>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</si>
  <si>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</si>
  <si>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</si>
  <si>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</si>
  <si>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</si>
  <si>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</si>
  <si>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</si>
  <si>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</si>
  <si>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</si>
  <si>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</si>
  <si>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</si>
  <si>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</si>
  <si>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</si>
  <si>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</si>
  <si>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</si>
  <si>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</si>
  <si>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</si>
  <si>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</si>
  <si>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</si>
  <si>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</si>
  <si>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</si>
  <si>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</si>
  <si>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</si>
  <si>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</si>
  <si>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</si>
  <si>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</si>
  <si>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</si>
  <si>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</si>
  <si>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</si>
  <si>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</si>
  <si>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</si>
  <si>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</si>
  <si>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</si>
  <si>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</si>
  <si>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</si>
  <si>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</si>
  <si>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</si>
  <si>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</si>
  <si>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</si>
  <si>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</si>
  <si>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</si>
  <si>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</si>
  <si>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</si>
  <si>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</si>
  <si>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</si>
  <si>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</si>
  <si>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</si>
  <si>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</si>
  <si>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</si>
  <si>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</si>
  <si>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</si>
  <si>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</si>
  <si>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</si>
  <si>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</si>
  <si>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</si>
  <si>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</si>
  <si>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</si>
  <si>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</si>
  <si>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</si>
  <si>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</si>
  <si>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</si>
  <si>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</si>
  <si>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</si>
  <si>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</si>
  <si>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</si>
  <si>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</si>
  <si>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</si>
  <si>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</si>
  <si>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</si>
  <si>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</si>
  <si>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</si>
  <si>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</si>
  <si>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</si>
  <si>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</si>
  <si>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</si>
  <si>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</si>
  <si>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</si>
  <si>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</si>
  <si>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</si>
  <si>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</si>
  <si>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</si>
  <si>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</si>
  <si>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</si>
  <si>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</si>
  <si>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</si>
  <si>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</si>
  <si>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</si>
  <si>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</si>
  <si>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</si>
  <si>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</si>
  <si>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</si>
  <si>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</si>
  <si>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</si>
  <si>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</si>
  <si>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</si>
  <si>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</si>
  <si>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</si>
  <si>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</si>
  <si>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</si>
  <si>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</si>
  <si>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</si>
  <si>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</si>
  <si>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</si>
  <si>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</si>
  <si>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</si>
  <si>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</si>
  <si>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</si>
  <si>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</si>
  <si>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</si>
  <si>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</si>
  <si>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</si>
  <si>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</si>
  <si>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</si>
  <si>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</si>
  <si>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</si>
  <si>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</si>
  <si>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</si>
  <si>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</si>
  <si>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</si>
  <si>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</si>
  <si>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</si>
  <si>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</si>
  <si>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</si>
  <si>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</si>
  <si>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</si>
  <si>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</si>
  <si>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</si>
  <si>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</si>
  <si>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</si>
  <si>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</si>
  <si>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</si>
  <si>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</si>
  <si>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</si>
  <si>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</si>
  <si>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</si>
  <si>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</si>
  <si>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</si>
  <si>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</si>
  <si>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</si>
  <si>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</si>
  <si>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</si>
  <si>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</si>
  <si>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</si>
  <si>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</si>
  <si>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</si>
  <si>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</si>
  <si>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</si>
  <si>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</si>
  <si>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</si>
  <si>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</si>
  <si>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</si>
  <si>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</si>
  <si>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</si>
  <si>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</si>
  <si>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</si>
  <si>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</si>
  <si>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</si>
  <si>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</si>
  <si>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</si>
  <si>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</si>
  <si>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</si>
  <si>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</si>
  <si>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</si>
  <si>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</si>
  <si>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</si>
  <si>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</si>
  <si>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</si>
  <si>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</si>
  <si>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</si>
  <si>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</si>
  <si>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</si>
  <si>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</si>
  <si>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</si>
  <si>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</si>
  <si>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</si>
  <si>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</si>
  <si>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</si>
  <si>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</si>
  <si>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</si>
  <si>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</si>
  <si>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</si>
  <si>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</si>
  <si>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</si>
  <si>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</si>
  <si>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</si>
  <si>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</si>
  <si>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</si>
  <si>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</si>
  <si>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</si>
  <si>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</si>
  <si>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</si>
  <si>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</si>
  <si>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</si>
  <si>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</si>
  <si>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</si>
  <si>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</si>
  <si>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</si>
  <si>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</si>
  <si>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</si>
  <si>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</si>
  <si>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</si>
  <si>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</si>
  <si>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</si>
  <si>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</si>
  <si>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</si>
  <si>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</si>
  <si>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</si>
  <si>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</si>
  <si>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</si>
  <si>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</si>
  <si>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</si>
  <si>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</si>
  <si>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</si>
  <si>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</si>
  <si>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</si>
  <si>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</si>
  <si>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</si>
  <si>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</si>
  <si>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</si>
  <si>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</si>
  <si>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</si>
  <si>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</si>
  <si>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</si>
  <si>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</si>
  <si>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</si>
  <si>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</si>
  <si>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</si>
  <si>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</si>
  <si>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</si>
  <si>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</si>
  <si>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</si>
  <si>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</si>
  <si>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</si>
  <si>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</si>
  <si>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</si>
  <si>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</si>
  <si>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</si>
  <si>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</si>
  <si>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</si>
  <si>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</si>
  <si>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</si>
  <si>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</si>
  <si>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</si>
  <si>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</si>
  <si>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</si>
  <si>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</si>
  <si>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</si>
  <si>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</si>
  <si>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</si>
  <si>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</si>
  <si>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</si>
  <si>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</si>
  <si>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</si>
  <si>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</si>
  <si>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</si>
  <si>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</si>
  <si>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</si>
  <si>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</si>
  <si>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</si>
  <si>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</si>
  <si>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</si>
  <si>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</si>
  <si>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</si>
  <si>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</si>
  <si>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</si>
  <si>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</si>
  <si>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</si>
  <si>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</si>
  <si>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</si>
  <si>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</si>
  <si>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</si>
  <si>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</si>
  <si>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</si>
  <si>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</si>
  <si>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</si>
  <si>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</si>
  <si>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</si>
  <si>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</si>
  <si>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</si>
  <si>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</si>
  <si>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</si>
  <si>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</si>
  <si>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</si>
  <si>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</si>
  <si>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</si>
  <si>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</si>
  <si>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</si>
  <si>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</si>
  <si>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</si>
  <si>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</si>
  <si>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</si>
  <si>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</si>
  <si>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</si>
  <si>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</si>
  <si>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</si>
  <si>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</si>
  <si>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</si>
  <si>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</si>
  <si>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</si>
  <si>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</si>
  <si>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</si>
  <si>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</si>
  <si>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</si>
  <si>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</si>
  <si>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</si>
  <si>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</si>
  <si>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</si>
  <si>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</si>
  <si>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</si>
  <si>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</si>
  <si>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</si>
  <si>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</si>
  <si>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</si>
  <si>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</si>
  <si>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</si>
  <si>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</si>
  <si>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</si>
  <si>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</si>
  <si>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</si>
  <si>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</si>
  <si>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</si>
  <si>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</si>
  <si>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</si>
  <si>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</si>
  <si>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</si>
  <si>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</si>
  <si>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</si>
  <si>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</si>
  <si>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</si>
  <si>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</si>
  <si>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</si>
  <si>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</si>
  <si>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</si>
  <si>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</si>
  <si>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</si>
  <si>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</si>
  <si>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</si>
  <si>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</si>
  <si>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</si>
  <si>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</si>
  <si>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</si>
  <si>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</si>
  <si>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</si>
  <si>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</si>
  <si>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</si>
  <si>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</si>
  <si>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</si>
  <si>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</si>
  <si>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</si>
  <si>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</si>
  <si>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</si>
  <si>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</si>
  <si>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</si>
  <si>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</si>
  <si>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</si>
  <si>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</si>
  <si>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</si>
  <si>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</si>
  <si>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</si>
  <si>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</si>
  <si>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</si>
  <si>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</si>
  <si>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</si>
  <si>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</si>
  <si>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</si>
  <si>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</si>
  <si>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</si>
  <si>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</si>
  <si>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</si>
  <si>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</si>
  <si>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</si>
  <si>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</si>
  <si>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</si>
  <si>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</si>
  <si>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</si>
  <si>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</si>
  <si>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</si>
  <si>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</si>
  <si>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</si>
  <si>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</si>
  <si>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</si>
  <si>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</si>
  <si>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</si>
  <si>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</si>
  <si>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</si>
  <si>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</si>
  <si>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</si>
  <si>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</si>
  <si>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</si>
  <si>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</si>
  <si>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</si>
  <si>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</si>
  <si>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</si>
  <si>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</si>
  <si>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</si>
  <si>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</si>
  <si>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</si>
  <si>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</si>
  <si>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</si>
  <si>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</si>
  <si>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</si>
  <si>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</si>
  <si>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</si>
  <si>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</si>
  <si>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</si>
  <si>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</si>
  <si>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</si>
  <si>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</si>
  <si>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</si>
  <si>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</si>
  <si>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</si>
  <si>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</si>
  <si>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</si>
  <si>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</si>
  <si>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</si>
  <si>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</si>
  <si>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</si>
  <si>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</si>
  <si>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</si>
  <si>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</si>
  <si>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</si>
  <si>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</si>
  <si>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</si>
  <si>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</si>
  <si>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</si>
  <si>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</si>
  <si>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</si>
  <si>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</si>
  <si>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</si>
  <si>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</si>
  <si>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</si>
  <si>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</si>
  <si>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</si>
  <si>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</si>
  <si>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</si>
  <si>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</si>
  <si>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</si>
  <si>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</si>
  <si>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</si>
  <si>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</si>
  <si>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</si>
  <si>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</si>
  <si>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</si>
  <si>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</si>
  <si>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</si>
  <si>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</si>
  <si>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</si>
  <si>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</si>
  <si>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</si>
  <si>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</si>
  <si>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</si>
  <si>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</si>
  <si>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</si>
  <si>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</si>
  <si>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</si>
  <si>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</si>
  <si>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</si>
  <si>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</si>
  <si>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</si>
  <si>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</si>
  <si>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</si>
  <si>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</si>
  <si>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</si>
  <si>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</si>
  <si>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</si>
  <si>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</si>
  <si>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</si>
  <si>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</si>
  <si>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</si>
  <si>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</si>
  <si>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</si>
  <si>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</si>
  <si>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</si>
  <si>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</si>
  <si>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</si>
  <si>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</si>
  <si>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</si>
  <si>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</si>
  <si>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</si>
  <si>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</si>
  <si>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</si>
  <si>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</si>
  <si>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</si>
  <si>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</si>
  <si>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</si>
  <si>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</si>
  <si>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</si>
  <si>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</si>
  <si>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</si>
  <si>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</si>
  <si>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</si>
  <si>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</si>
  <si>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</si>
  <si>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</si>
  <si>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</si>
  <si>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</si>
  <si>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</si>
  <si>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</si>
  <si>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</si>
  <si>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</si>
  <si>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</si>
  <si>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</si>
  <si>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</si>
  <si>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</si>
  <si>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</si>
  <si>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</si>
  <si>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</si>
  <si>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</si>
  <si>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</si>
  <si>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</si>
  <si>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</si>
  <si>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</si>
  <si>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</si>
  <si>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</si>
  <si>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</si>
  <si>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</si>
  <si>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</si>
  <si>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</si>
  <si>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</si>
  <si>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</si>
  <si>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</si>
  <si>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</si>
  <si>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</si>
  <si>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</si>
  <si>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</si>
  <si>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</si>
  <si>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</si>
  <si>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</si>
  <si>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</si>
  <si>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</si>
  <si>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</si>
  <si>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</si>
  <si>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</si>
  <si>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</si>
  <si>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</si>
  <si>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</si>
  <si>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</si>
  <si>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</si>
  <si>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</si>
  <si>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</si>
  <si>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</si>
  <si>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</si>
  <si>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</si>
  <si>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</si>
  <si>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</si>
  <si>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</si>
  <si>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</si>
  <si>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</si>
  <si>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</si>
  <si>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</si>
  <si>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</si>
  <si>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</si>
  <si>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</si>
  <si>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</si>
  <si>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</si>
  <si>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</si>
  <si>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</si>
  <si>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</si>
  <si>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</si>
  <si>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</si>
  <si>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</si>
  <si>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</si>
  <si>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</si>
  <si>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</si>
  <si>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</si>
  <si>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</si>
  <si>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</si>
  <si>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</si>
  <si>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</si>
  <si>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</si>
  <si>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</si>
  <si>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</si>
  <si>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</si>
  <si>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</si>
  <si>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</si>
  <si>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</si>
  <si>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</si>
  <si>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</si>
  <si>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</si>
  <si>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</si>
  <si>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</si>
  <si>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</si>
  <si>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</si>
  <si>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</si>
  <si>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</si>
  <si>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</si>
  <si>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</si>
  <si>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</si>
  <si>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</si>
  <si>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</si>
  <si>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</si>
  <si>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</si>
  <si>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</si>
  <si>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</si>
  <si>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</si>
  <si>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</si>
  <si>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</si>
  <si>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</si>
  <si>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</si>
  <si>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</si>
  <si>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</si>
  <si>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</si>
  <si>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</si>
  <si>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</si>
  <si>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</si>
  <si>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</si>
  <si>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</si>
  <si>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</si>
  <si>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</si>
  <si>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</si>
  <si>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</si>
  <si>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</si>
  <si>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</si>
  <si>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</si>
  <si>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</si>
  <si>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</si>
  <si>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</si>
  <si>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</si>
  <si>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</si>
  <si>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</si>
  <si>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</si>
  <si>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</si>
  <si>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</si>
  <si>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</si>
  <si>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</si>
  <si>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</si>
  <si>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</si>
  <si>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</si>
  <si>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</si>
  <si>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</si>
  <si>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</si>
  <si>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</si>
  <si>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</si>
  <si>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</si>
  <si>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</si>
  <si>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</si>
  <si>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</si>
  <si>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</si>
  <si>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</si>
  <si>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</si>
  <si>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</si>
  <si>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</si>
  <si>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</si>
  <si>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</si>
  <si>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</si>
  <si>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</si>
  <si>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</si>
  <si>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</si>
  <si>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</si>
  <si>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</si>
  <si>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</si>
  <si>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</si>
  <si>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</si>
  <si>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</si>
  <si>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</si>
  <si>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</si>
  <si>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</si>
  <si>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</si>
  <si>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</si>
  <si>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</si>
  <si>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</si>
  <si>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</si>
  <si>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</si>
  <si>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</si>
  <si>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</si>
  <si>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</si>
  <si>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</si>
  <si>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</si>
  <si>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</si>
  <si>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</si>
  <si>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</si>
  <si>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</si>
  <si>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</si>
  <si>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</si>
  <si>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</si>
  <si>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</si>
  <si>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</si>
  <si>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</si>
  <si>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</si>
  <si>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</si>
  <si>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</si>
  <si>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</si>
  <si>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</si>
  <si>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</si>
  <si>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</si>
  <si>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</si>
  <si>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</si>
  <si>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</si>
  <si>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</si>
  <si>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</si>
  <si>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</si>
  <si>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</si>
  <si>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</si>
  <si>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</si>
  <si>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</si>
  <si>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</si>
  <si>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</si>
  <si>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</si>
  <si>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</si>
  <si>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</si>
  <si>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</si>
  <si>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</si>
  <si>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</si>
  <si>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</si>
  <si>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</si>
  <si>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</si>
  <si>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</si>
  <si>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</si>
  <si>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</si>
  <si>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</si>
  <si>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</si>
  <si>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</si>
  <si>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</si>
  <si>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</si>
  <si>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</si>
  <si>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</si>
  <si>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</si>
  <si>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</si>
  <si>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</si>
  <si>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</si>
  <si>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</si>
  <si>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</si>
  <si>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</si>
  <si>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</si>
  <si>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</si>
  <si>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</si>
  <si>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</si>
  <si>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</si>
  <si>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</si>
  <si>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</si>
  <si>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</si>
  <si>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</si>
  <si>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</si>
  <si>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</si>
  <si>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</si>
  <si>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</si>
  <si>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</si>
  <si>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</si>
  <si>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</si>
  <si>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</si>
  <si>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</si>
  <si>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</si>
  <si>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</si>
  <si>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</si>
  <si>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</si>
  <si>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</si>
  <si>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</si>
  <si>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</si>
  <si>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</si>
  <si>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</si>
  <si>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</si>
  <si>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</si>
  <si>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</si>
  <si>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</si>
  <si>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</si>
  <si>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</si>
  <si>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</si>
  <si>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</si>
  <si>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</si>
  <si>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</si>
  <si>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</si>
  <si>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</si>
  <si>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</si>
  <si>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</si>
  <si>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</si>
  <si>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</si>
  <si>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</si>
  <si>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</si>
  <si>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</si>
  <si>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</si>
  <si>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</si>
  <si>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</si>
  <si>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</si>
  <si>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</si>
  <si>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</si>
  <si>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</si>
  <si>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</si>
  <si>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</si>
  <si>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</si>
  <si>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</si>
  <si>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</si>
  <si>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</si>
  <si>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</si>
  <si>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</si>
  <si>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</si>
  <si>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</si>
  <si>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</si>
  <si>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</si>
  <si>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</si>
  <si>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</si>
  <si>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</si>
  <si>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</si>
  <si>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</si>
  <si>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</si>
  <si>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</si>
  <si>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</si>
  <si>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</si>
  <si>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</si>
  <si>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</si>
  <si>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</si>
  <si>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</si>
  <si>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</si>
  <si>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</si>
  <si>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</si>
  <si>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</si>
  <si>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</si>
  <si>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</si>
  <si>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</si>
  <si>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</si>
  <si>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</si>
  <si>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</si>
  <si>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</si>
  <si>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</si>
  <si>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</si>
  <si>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</si>
  <si>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</si>
  <si>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</si>
  <si>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</si>
  <si>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</si>
  <si>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</si>
  <si>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</si>
  <si>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</si>
  <si>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</si>
  <si>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</si>
  <si>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</si>
  <si>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</si>
  <si>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</si>
  <si>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</si>
  <si>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</si>
  <si>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</si>
  <si>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</si>
  <si>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</si>
  <si>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</si>
  <si>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</si>
  <si>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</si>
  <si>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</si>
  <si>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</si>
  <si>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</si>
  <si>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</si>
  <si>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</si>
  <si>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</si>
  <si>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</si>
  <si>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</si>
  <si>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</si>
  <si>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</si>
  <si>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</si>
  <si>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</si>
  <si>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</si>
  <si>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</si>
  <si>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</si>
  <si>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</si>
  <si>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</si>
  <si>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</si>
  <si>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</si>
  <si>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</si>
  <si>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</si>
  <si>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</si>
  <si>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</si>
  <si>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</si>
  <si>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</si>
  <si>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</si>
  <si>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</si>
  <si>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</si>
  <si>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</si>
  <si>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</si>
  <si>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</si>
  <si>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</si>
  <si>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</si>
  <si>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</si>
  <si>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</si>
  <si>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</si>
  <si>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</si>
  <si>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</si>
  <si>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</si>
  <si>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</si>
  <si>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</si>
  <si>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</si>
  <si>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</si>
  <si>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</si>
  <si>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</si>
  <si>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</si>
  <si>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</si>
  <si>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</si>
  <si>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</si>
  <si>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</si>
  <si>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</si>
  <si>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</si>
  <si>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</si>
  <si>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</si>
  <si>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</si>
  <si>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</si>
  <si>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</si>
  <si>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</si>
  <si>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</si>
  <si>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</si>
  <si>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</si>
  <si>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</si>
  <si>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</si>
  <si>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</si>
  <si>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</si>
  <si>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</si>
  <si>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</si>
  <si>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</si>
  <si>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</si>
  <si>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</si>
  <si>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</si>
  <si>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</si>
  <si>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</si>
  <si>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</si>
  <si>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</si>
  <si>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</si>
  <si>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</si>
  <si>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</si>
  <si>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</si>
  <si>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</si>
  <si>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</si>
  <si>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</si>
  <si>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</si>
  <si>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</si>
  <si>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</si>
  <si>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</si>
  <si>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</si>
  <si>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</si>
  <si>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</si>
  <si>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</si>
  <si>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</si>
  <si>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</si>
  <si>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</si>
  <si>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</si>
  <si>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</si>
  <si>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</si>
  <si>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</si>
  <si>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</si>
  <si>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</si>
  <si>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</si>
  <si>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</si>
  <si>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</si>
  <si>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</si>
  <si>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</si>
  <si>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</si>
  <si>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</si>
  <si>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</si>
  <si>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</si>
  <si>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</si>
  <si>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</si>
  <si>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</si>
  <si>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</si>
  <si>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</si>
  <si>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</si>
  <si>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</si>
  <si>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</si>
  <si>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</si>
  <si>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</si>
  <si>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</si>
  <si>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</si>
  <si>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</si>
  <si>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</si>
  <si>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</si>
  <si>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</si>
  <si>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</si>
  <si>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</si>
  <si>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</si>
  <si>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</si>
  <si>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</si>
  <si>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</si>
  <si>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</si>
  <si>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</si>
  <si>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</si>
  <si>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</si>
  <si>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</si>
  <si>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</si>
  <si>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</si>
  <si>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</si>
  <si>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</si>
  <si>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</si>
  <si>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</si>
  <si>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</si>
  <si>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</si>
  <si>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</si>
  <si>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</si>
  <si>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</si>
  <si>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</si>
  <si>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</si>
  <si>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</si>
  <si>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</si>
  <si>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</si>
  <si>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</si>
  <si>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</si>
  <si>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</si>
  <si>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</si>
  <si>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</si>
  <si>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</si>
  <si>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</si>
  <si>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</si>
  <si>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</si>
  <si>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</si>
  <si>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</si>
  <si>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</si>
  <si>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</si>
  <si>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</si>
  <si>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</si>
  <si>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</si>
  <si>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</si>
  <si>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</si>
  <si>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</si>
  <si>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</si>
  <si>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</si>
  <si>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</si>
  <si>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</si>
  <si>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</si>
  <si>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</si>
  <si>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</si>
  <si>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</si>
  <si>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</si>
  <si>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</si>
  <si>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</si>
  <si>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</si>
  <si>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</si>
  <si>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</si>
  <si>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</si>
  <si>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</si>
  <si>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</si>
  <si>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</si>
  <si>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</si>
  <si>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</si>
  <si>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</si>
  <si>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</si>
  <si>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</si>
  <si>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</si>
  <si>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</si>
  <si>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</si>
  <si>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</si>
  <si>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</si>
  <si>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</si>
  <si>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</si>
  <si>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</si>
  <si>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</si>
  <si>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</si>
  <si>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</si>
  <si>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</si>
  <si>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</si>
  <si>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</si>
  <si>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</si>
  <si>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</si>
  <si>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</si>
  <si>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</si>
  <si>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</si>
  <si>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</si>
  <si>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</si>
  <si>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</si>
  <si>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</si>
  <si>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</si>
  <si>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</si>
  <si>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</si>
  <si>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</si>
  <si>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</si>
  <si>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</si>
  <si>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</si>
  <si>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</si>
  <si>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</si>
  <si>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</si>
  <si>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</si>
  <si>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</si>
  <si>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</si>
  <si>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</si>
  <si>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</si>
  <si>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</si>
  <si>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</si>
  <si>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</si>
  <si>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</si>
  <si>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</si>
  <si>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</si>
  <si>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</si>
  <si>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</si>
  <si>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</si>
  <si>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</si>
  <si>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</si>
  <si>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</si>
  <si>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</si>
  <si>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</si>
  <si>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</si>
  <si>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</si>
  <si>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</si>
  <si>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</si>
  <si>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</si>
  <si>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</si>
  <si>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</si>
  <si>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</si>
  <si>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</si>
  <si>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</si>
  <si>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</si>
  <si>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</si>
  <si>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</si>
  <si>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</si>
  <si>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</si>
  <si>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</si>
  <si>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</si>
  <si>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</si>
  <si>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</si>
  <si>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</si>
  <si>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</si>
  <si>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</si>
  <si>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</si>
  <si>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</si>
  <si>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</si>
  <si>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</si>
  <si>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</si>
  <si>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</si>
  <si>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</si>
  <si>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</si>
  <si>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</si>
  <si>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</si>
  <si>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</si>
  <si>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</si>
  <si>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</si>
  <si>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</si>
  <si>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</si>
  <si>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</si>
  <si>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</si>
  <si>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</si>
  <si>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</si>
  <si>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</si>
  <si>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</si>
  <si>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</si>
  <si>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</si>
  <si>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</si>
  <si>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</si>
  <si>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</si>
  <si>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</si>
  <si>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</si>
  <si>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</si>
  <si>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</si>
  <si>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</si>
  <si>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</si>
  <si>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</si>
  <si>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</si>
  <si>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</si>
  <si>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</si>
  <si>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</si>
  <si>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</si>
  <si>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</si>
  <si>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</si>
  <si>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</si>
  <si>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</si>
  <si>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</si>
  <si>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</si>
  <si>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</si>
  <si>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</si>
  <si>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</si>
  <si>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</si>
  <si>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</si>
  <si>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</si>
  <si>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</si>
  <si>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</si>
  <si>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</si>
  <si>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</si>
  <si>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</si>
  <si>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</si>
  <si>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</si>
  <si>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</si>
  <si>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</si>
  <si>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</si>
  <si>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</si>
  <si>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</si>
  <si>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</si>
  <si>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</si>
  <si>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</si>
  <si>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</si>
  <si>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</si>
  <si>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</si>
  <si>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</si>
  <si>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</si>
  <si>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</si>
  <si>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</si>
  <si>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</si>
  <si>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</si>
  <si>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</si>
  <si>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</si>
  <si>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</si>
  <si>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</si>
  <si>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</si>
  <si>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</si>
  <si>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</si>
  <si>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</si>
  <si>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</si>
  <si>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</si>
  <si>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</si>
  <si>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</si>
  <si>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</si>
  <si>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</si>
  <si>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</si>
  <si>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</si>
  <si>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</si>
  <si>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</si>
  <si>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</si>
  <si>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</si>
  <si>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</si>
  <si>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</si>
  <si>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</si>
  <si>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</si>
  <si>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</si>
  <si>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</si>
  <si>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</si>
  <si>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</si>
  <si>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</si>
  <si>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</si>
  <si>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</si>
  <si>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</si>
  <si>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</si>
  <si>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</si>
  <si>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</si>
  <si>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</si>
  <si>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</si>
  <si>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</si>
  <si>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</si>
  <si>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</si>
  <si>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</si>
  <si>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</si>
  <si>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</si>
  <si>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</si>
  <si>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</si>
  <si>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</si>
  <si>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</si>
  <si>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</si>
  <si>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</si>
  <si>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</si>
  <si>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</si>
  <si>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</si>
  <si>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</si>
  <si>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</si>
  <si>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</si>
  <si>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</si>
  <si>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</si>
  <si>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</si>
  <si>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</si>
  <si>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</si>
  <si>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</si>
  <si>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</si>
  <si>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</si>
  <si>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</si>
  <si>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</si>
  <si>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</si>
  <si>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</si>
  <si>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</si>
  <si>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</si>
  <si>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</si>
  <si>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</si>
  <si>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</si>
  <si>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</si>
  <si>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</si>
  <si>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</si>
  <si>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</si>
  <si>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</si>
  <si>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</si>
  <si>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</si>
  <si>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</si>
  <si>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</si>
  <si>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</si>
  <si>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</si>
  <si>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</si>
  <si>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</si>
  <si>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</si>
  <si>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</si>
  <si>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</si>
  <si>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</si>
  <si>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</si>
  <si>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</si>
  <si>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</si>
  <si>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</si>
  <si>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</si>
  <si>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</si>
  <si>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</si>
  <si>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</si>
  <si>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</si>
  <si>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</si>
  <si>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</si>
  <si>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</si>
  <si>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</si>
  <si>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</si>
  <si>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</si>
  <si>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</si>
  <si>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</si>
  <si>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</si>
  <si>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</si>
  <si>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</si>
  <si>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</si>
  <si>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</si>
  <si>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</si>
  <si>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</si>
  <si>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</si>
  <si>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</si>
  <si>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</si>
  <si>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</si>
  <si>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</si>
  <si>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</si>
  <si>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</si>
  <si>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</si>
  <si>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</si>
  <si>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</si>
  <si>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</si>
  <si>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</si>
  <si>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</si>
  <si>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</si>
  <si>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</si>
  <si>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</si>
  <si>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</si>
  <si>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</si>
  <si>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</si>
  <si>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</si>
  <si>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</si>
  <si>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</si>
  <si>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</si>
  <si>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</si>
  <si>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</si>
  <si>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</si>
  <si>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</si>
  <si>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</si>
  <si>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</si>
  <si>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</si>
  <si>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</si>
  <si>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</si>
  <si>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</si>
  <si>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</si>
  <si>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</si>
  <si>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</si>
  <si>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</si>
  <si>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</si>
  <si>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</si>
  <si>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</si>
  <si>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</si>
  <si>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</si>
  <si>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</si>
  <si>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</si>
  <si>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</si>
  <si>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</si>
  <si>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</si>
  <si>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</si>
  <si>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</si>
  <si>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</si>
  <si>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</si>
  <si>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</si>
  <si>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</si>
  <si>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</si>
  <si>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</si>
  <si>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</si>
  <si>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</si>
  <si>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</si>
  <si>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</si>
  <si>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</si>
  <si>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</si>
  <si>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</si>
  <si>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</si>
  <si>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</si>
  <si>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</si>
  <si>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</si>
  <si>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</si>
  <si>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</si>
  <si>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</si>
  <si>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</si>
  <si>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</si>
  <si>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</si>
  <si>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</si>
  <si>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</si>
  <si>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</si>
  <si>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</si>
  <si>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</si>
  <si>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</si>
  <si>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</si>
  <si>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</si>
  <si>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</si>
  <si>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</si>
  <si>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</si>
  <si>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</si>
  <si>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</si>
  <si>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</si>
  <si>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</si>
  <si>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</si>
  <si>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</si>
  <si>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</si>
  <si>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</si>
  <si>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</si>
  <si>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</si>
  <si>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</si>
  <si>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</si>
  <si>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</si>
  <si>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</si>
  <si>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</si>
  <si>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</si>
  <si>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</si>
  <si>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</si>
  <si>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</si>
  <si>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</si>
  <si>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</si>
  <si>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</si>
  <si>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</si>
  <si>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</si>
  <si>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</si>
  <si>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</si>
  <si>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</si>
  <si>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</si>
  <si>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</si>
  <si>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</si>
  <si>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</si>
  <si>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</si>
  <si>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</si>
  <si>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</si>
  <si>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</si>
  <si>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</si>
  <si>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</si>
  <si>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</si>
  <si>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</si>
  <si>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</si>
  <si>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</si>
  <si>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</si>
  <si>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</si>
  <si>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</si>
  <si>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</si>
  <si>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</si>
  <si>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</si>
  <si>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</si>
  <si>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</si>
  <si>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</si>
  <si>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</si>
  <si>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</si>
  <si>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</si>
  <si>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</si>
  <si>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</si>
  <si>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</si>
  <si>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</si>
  <si>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</si>
  <si>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</si>
  <si>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</si>
  <si>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</si>
  <si>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</si>
  <si>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</si>
  <si>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</si>
  <si>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</si>
  <si>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</si>
  <si>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</si>
  <si>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</si>
  <si>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</si>
  <si>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</si>
  <si>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</si>
  <si>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</si>
  <si>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</si>
  <si>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</si>
  <si>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</si>
  <si>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</si>
  <si>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</si>
  <si>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</si>
  <si>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</si>
  <si>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</si>
  <si>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</si>
  <si>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</si>
  <si>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</si>
  <si>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</si>
  <si>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</si>
  <si>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</si>
  <si>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</si>
  <si>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</si>
  <si>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</si>
  <si>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</si>
  <si>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</si>
  <si>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</si>
  <si>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</si>
  <si>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</si>
  <si>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</si>
  <si>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</si>
  <si>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</si>
  <si>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</si>
  <si>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</si>
  <si>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</si>
  <si>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</si>
  <si>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</si>
  <si>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</si>
  <si>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</si>
  <si>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</si>
  <si>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</si>
  <si>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</si>
  <si>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</si>
  <si>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</si>
  <si>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</si>
  <si>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</si>
  <si>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</si>
  <si>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</si>
  <si>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</si>
  <si>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</si>
  <si>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</si>
  <si>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</si>
  <si>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</si>
  <si>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</si>
  <si>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</si>
  <si>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</si>
  <si>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</si>
  <si>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</si>
  <si>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</si>
  <si>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</si>
  <si>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</si>
  <si>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</si>
  <si>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</si>
  <si>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</si>
  <si>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</si>
  <si>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</si>
  <si>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</si>
  <si>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</si>
  <si>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</si>
  <si>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</si>
  <si>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</si>
  <si>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</si>
  <si>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</si>
  <si>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</si>
  <si>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</si>
  <si>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</si>
  <si>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</si>
  <si>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</si>
  <si>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</si>
  <si>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</si>
  <si>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</si>
  <si>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</si>
  <si>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</si>
  <si>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</si>
  <si>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</si>
  <si>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</si>
  <si>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</si>
  <si>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</si>
  <si>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</si>
  <si>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</si>
  <si>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</si>
  <si>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</si>
  <si>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</si>
  <si>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</si>
  <si>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</si>
  <si>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</si>
  <si>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</si>
  <si>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</si>
  <si>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</si>
  <si>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</si>
  <si>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</si>
  <si>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</si>
  <si>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</si>
  <si>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</si>
  <si>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</si>
  <si>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</si>
  <si>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</si>
  <si>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</si>
  <si>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</si>
  <si>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</si>
  <si>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</si>
  <si>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</si>
  <si>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</si>
  <si>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</si>
  <si>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</si>
  <si>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</si>
  <si>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</si>
  <si>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</si>
  <si>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</si>
  <si>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</si>
  <si>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</si>
  <si>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</si>
  <si>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</si>
  <si>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</si>
  <si>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</si>
  <si>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</si>
  <si>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</si>
  <si>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</si>
  <si>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</si>
  <si>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</si>
  <si>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</si>
  <si>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</si>
  <si>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</si>
  <si>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</si>
  <si>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</si>
  <si>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</si>
  <si>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</si>
  <si>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</si>
  <si>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</si>
  <si>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</si>
  <si>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</si>
  <si>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</si>
  <si>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</si>
  <si>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</si>
  <si>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</si>
  <si>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</si>
  <si>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</si>
  <si>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</si>
  <si>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</si>
  <si>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</si>
  <si>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</si>
  <si>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</si>
  <si>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</si>
  <si>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</si>
  <si>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</si>
  <si>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</si>
  <si>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</si>
  <si>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</si>
  <si>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</si>
  <si>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</si>
  <si>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</si>
  <si>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</si>
  <si>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</si>
  <si>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</si>
  <si>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</si>
  <si>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</si>
  <si>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</si>
  <si>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</si>
  <si>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</si>
  <si>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</si>
  <si>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</si>
  <si>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</si>
  <si>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</si>
  <si>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</si>
  <si>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</si>
  <si>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</si>
  <si>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</si>
  <si>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</si>
  <si>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</si>
  <si>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</si>
  <si>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</si>
  <si>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</si>
  <si>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</si>
  <si>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</si>
  <si>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</si>
  <si>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</si>
  <si>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</si>
  <si>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</si>
  <si>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</si>
  <si>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</si>
  <si>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</si>
  <si>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</si>
  <si>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</si>
  <si>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</si>
  <si>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</si>
  <si>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</si>
  <si>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</si>
  <si>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</si>
  <si>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</si>
  <si>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</si>
  <si>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</si>
  <si>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</si>
  <si>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</si>
  <si>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</si>
  <si>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</si>
  <si>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</si>
  <si>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</si>
  <si>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</si>
  <si>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</si>
  <si>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</si>
  <si>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</si>
  <si>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</si>
  <si>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</si>
  <si>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</si>
  <si>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</si>
  <si>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</si>
  <si>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</si>
  <si>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</si>
  <si>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</si>
  <si>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</si>
  <si>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</si>
  <si>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</si>
  <si>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</si>
  <si>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</si>
  <si>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</si>
  <si>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</si>
  <si>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</si>
  <si>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</si>
  <si>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</si>
  <si>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</si>
  <si>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</si>
  <si>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</si>
  <si>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</si>
  <si>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</si>
  <si>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</si>
  <si>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</si>
  <si>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</si>
  <si>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</si>
  <si>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</si>
  <si>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</si>
  <si>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</si>
  <si>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</si>
  <si>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</si>
  <si>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</si>
  <si>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</si>
  <si>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</si>
  <si>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</si>
  <si>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</si>
  <si>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</si>
  <si>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</si>
  <si>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</si>
  <si>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</si>
  <si>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</si>
  <si>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</si>
  <si>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</si>
  <si>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</si>
  <si>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</si>
  <si>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</si>
  <si>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</si>
  <si>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</si>
  <si>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</si>
  <si>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</si>
  <si>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</si>
  <si>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</si>
  <si>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</si>
  <si>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</si>
  <si>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</si>
  <si>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</si>
  <si>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</si>
  <si>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</si>
  <si>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</si>
  <si>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</si>
  <si>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</si>
  <si>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</si>
  <si>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</si>
  <si>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</si>
  <si>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</si>
  <si>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</si>
  <si>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</si>
  <si>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</si>
  <si>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</si>
  <si>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</si>
  <si>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</si>
  <si>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</si>
  <si>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</si>
  <si>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</si>
  <si>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</si>
  <si>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</si>
  <si>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</si>
  <si>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</si>
  <si>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</si>
  <si>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</si>
  <si>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</si>
  <si>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</si>
  <si>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</si>
  <si>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</si>
  <si>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</si>
  <si>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</si>
  <si>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</si>
  <si>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</si>
  <si>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</si>
  <si>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</si>
  <si>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</si>
  <si>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</si>
  <si>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</si>
  <si>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</si>
  <si>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</si>
  <si>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</si>
  <si>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</si>
  <si>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</si>
  <si>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</si>
  <si>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</si>
  <si>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</si>
  <si>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</si>
  <si>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</si>
  <si>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</si>
  <si>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</si>
  <si>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</si>
  <si>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</si>
  <si>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</si>
  <si>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</si>
  <si>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</si>
  <si>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</si>
  <si>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</si>
  <si>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</si>
  <si>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</si>
  <si>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</si>
  <si>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</si>
  <si>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</si>
  <si>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</si>
  <si>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</si>
  <si>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</si>
  <si>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</si>
  <si>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</si>
  <si>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</si>
  <si>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</si>
  <si>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</si>
  <si>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</si>
  <si>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</si>
  <si>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</si>
  <si>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</si>
  <si>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</si>
  <si>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</si>
  <si>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</si>
  <si>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</si>
  <si>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</si>
  <si>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</si>
  <si>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</si>
  <si>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</si>
  <si>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</si>
  <si>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</si>
  <si>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</si>
  <si>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</si>
  <si>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</si>
  <si>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</si>
  <si>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</si>
  <si>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</si>
  <si>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</si>
  <si>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</si>
  <si>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</si>
  <si>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</si>
  <si>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</si>
  <si>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</si>
  <si>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</si>
  <si>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</si>
  <si>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</si>
  <si>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</si>
  <si>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</si>
  <si>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</si>
  <si>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</si>
  <si>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</si>
  <si>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</si>
  <si>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</si>
  <si>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</si>
  <si>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</si>
  <si>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</si>
  <si>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</si>
  <si>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</si>
  <si>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</si>
  <si>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</si>
  <si>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</si>
  <si>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</si>
  <si>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</si>
  <si>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</si>
  <si>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</si>
  <si>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</si>
  <si>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</si>
  <si>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</si>
  <si>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</si>
  <si>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</si>
  <si>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</si>
  <si>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</si>
  <si>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</si>
  <si>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</si>
  <si>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</si>
  <si>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</si>
  <si>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</si>
  <si>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</si>
  <si>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</si>
  <si>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</si>
  <si>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</si>
  <si>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</si>
  <si>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</si>
  <si>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</si>
  <si>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</si>
  <si>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</si>
  <si>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</si>
  <si>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</si>
  <si>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</si>
  <si>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</si>
  <si>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</si>
  <si>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</si>
  <si>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</si>
  <si>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</si>
  <si>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</si>
  <si>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</si>
  <si>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</si>
  <si>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</si>
  <si>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</si>
  <si>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</si>
  <si>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</si>
  <si>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</si>
  <si>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</si>
  <si>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</si>
  <si>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</si>
  <si>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</si>
  <si>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</si>
  <si>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</si>
  <si>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</si>
  <si>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</si>
  <si>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</si>
  <si>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</si>
  <si>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</si>
  <si>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</si>
  <si>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</si>
  <si>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</si>
  <si>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</si>
  <si>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</si>
  <si>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</si>
  <si>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</si>
  <si>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</si>
  <si>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</si>
  <si>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</si>
  <si>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</si>
  <si>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</si>
  <si>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</si>
  <si>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</si>
  <si>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</si>
  <si>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</si>
  <si>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</si>
  <si>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</si>
  <si>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</si>
  <si>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</si>
  <si>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</si>
  <si>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</si>
  <si>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</si>
  <si>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</si>
  <si>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</si>
  <si>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</si>
  <si>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</si>
  <si>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</si>
  <si>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</si>
  <si>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</si>
  <si>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</si>
  <si>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</si>
  <si>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</si>
  <si>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</si>
  <si>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</si>
  <si>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</si>
  <si>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</si>
  <si>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</si>
  <si>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</si>
  <si>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</si>
  <si>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</si>
  <si>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</si>
  <si>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</si>
  <si>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</si>
  <si>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</si>
  <si>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</si>
  <si>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</si>
  <si>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</si>
  <si>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</si>
  <si>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</si>
  <si>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</si>
  <si>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</si>
  <si>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</si>
  <si>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</si>
  <si>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</si>
  <si>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</si>
  <si>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</si>
  <si>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</si>
  <si>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</si>
  <si>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</si>
  <si>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</si>
  <si>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</si>
  <si>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</si>
  <si>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</si>
  <si>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</si>
  <si>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</si>
  <si>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</si>
  <si>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</si>
  <si>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</si>
  <si>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</si>
  <si>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</si>
  <si>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</si>
  <si>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</si>
  <si>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</si>
  <si>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</si>
  <si>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</si>
  <si>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</si>
  <si>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</si>
  <si>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</si>
  <si>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</si>
  <si>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</si>
  <si>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</si>
  <si>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</si>
  <si>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</si>
  <si>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</si>
  <si>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</si>
  <si>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</si>
  <si>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</si>
  <si>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</si>
  <si>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</si>
  <si>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</si>
  <si>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</si>
  <si>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</si>
  <si>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</si>
  <si>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</si>
  <si>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</si>
  <si>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</si>
  <si>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</si>
  <si>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</si>
  <si>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</si>
  <si>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</si>
  <si>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</si>
  <si>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</si>
  <si>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</si>
  <si>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</si>
  <si>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</si>
  <si>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</si>
  <si>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</si>
  <si>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</si>
  <si>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</si>
  <si>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</si>
  <si>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</si>
  <si>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</si>
  <si>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</si>
  <si>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</si>
  <si>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</si>
  <si>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</si>
  <si>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</si>
  <si>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</si>
  <si>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</si>
  <si>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</si>
  <si>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</si>
  <si>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</si>
  <si>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</si>
  <si>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</si>
  <si>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</si>
  <si>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</si>
  <si>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</si>
  <si>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</si>
  <si>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</si>
  <si>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</si>
  <si>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</si>
  <si>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</si>
  <si>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</si>
  <si>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</si>
  <si>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</si>
  <si>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</si>
  <si>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</si>
  <si>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</si>
  <si>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</si>
  <si>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</si>
  <si>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</si>
  <si>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</si>
  <si>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</si>
  <si>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</si>
  <si>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</si>
  <si>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</si>
  <si>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</si>
  <si>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</si>
  <si>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</si>
  <si>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</si>
  <si>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</si>
  <si>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</si>
  <si>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</si>
  <si>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</si>
  <si>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</si>
  <si>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</si>
  <si>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</si>
  <si>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</si>
  <si>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</si>
  <si>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</si>
  <si>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</si>
  <si>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</si>
  <si>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</si>
  <si>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</si>
  <si>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</si>
  <si>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</si>
  <si>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</si>
  <si>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</si>
  <si>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</si>
  <si>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</si>
  <si>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</si>
  <si>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</si>
  <si>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</si>
  <si>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</si>
  <si>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</si>
  <si>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</si>
  <si>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</si>
  <si>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</si>
  <si>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</si>
  <si>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</si>
  <si>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</si>
  <si>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</si>
  <si>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</si>
  <si>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</si>
  <si>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</si>
  <si>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</si>
  <si>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</si>
  <si>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</si>
  <si>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</si>
  <si>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</si>
  <si>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</si>
  <si>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</si>
  <si>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</si>
  <si>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</si>
  <si>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</si>
  <si>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</si>
  <si>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</si>
  <si>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</si>
  <si>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</si>
  <si>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</si>
  <si>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</si>
  <si>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</si>
  <si>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</si>
  <si>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</si>
  <si>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</si>
  <si>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</si>
  <si>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</si>
  <si>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</si>
  <si>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</si>
  <si>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</si>
  <si>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</si>
  <si>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</si>
  <si>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</si>
  <si>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</si>
  <si>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</si>
  <si>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</si>
  <si>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</si>
  <si>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</si>
  <si>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</si>
  <si>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</si>
  <si>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</si>
  <si>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</si>
  <si>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</si>
  <si>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</si>
  <si>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</si>
  <si>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</si>
  <si>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</si>
  <si>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</si>
  <si>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</si>
  <si>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</si>
  <si>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</si>
  <si>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</si>
  <si>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</si>
  <si>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</si>
  <si>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</si>
  <si>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</si>
  <si>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</si>
  <si>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</si>
  <si>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</si>
  <si>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</si>
  <si>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</si>
  <si>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</si>
  <si>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</si>
  <si>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</si>
  <si>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</si>
  <si>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</si>
  <si>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</si>
  <si>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</si>
  <si>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</si>
  <si>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</si>
  <si>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</si>
  <si>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</si>
  <si>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</si>
  <si>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</si>
  <si>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</si>
  <si>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</si>
  <si>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</si>
  <si>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</si>
  <si>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</si>
  <si>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</si>
  <si>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</si>
  <si>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</si>
  <si>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</si>
  <si>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</si>
  <si>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</si>
  <si>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</si>
  <si>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</si>
  <si>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</si>
  <si>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</si>
  <si>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</si>
  <si>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</si>
  <si>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</si>
  <si>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</si>
  <si>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</si>
  <si>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</si>
  <si>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</si>
  <si>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</si>
  <si>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</si>
  <si>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</si>
  <si>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</si>
  <si>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</si>
  <si>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</si>
  <si>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</si>
  <si>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</si>
  <si>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</si>
  <si>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</si>
  <si>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</si>
  <si>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</si>
  <si>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</si>
  <si>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</si>
  <si>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</si>
  <si>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</si>
  <si>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</si>
  <si>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</si>
  <si>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</si>
  <si>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</si>
  <si>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</si>
  <si>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</si>
  <si>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</si>
  <si>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</si>
  <si>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</si>
  <si>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</si>
  <si>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</si>
  <si>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</si>
  <si>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</si>
  <si>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</si>
  <si>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</si>
  <si>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</si>
  <si>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</si>
  <si>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</si>
  <si>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</si>
  <si>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</si>
  <si>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</si>
  <si>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</si>
  <si>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</si>
  <si>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</si>
  <si>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</si>
  <si>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</si>
  <si>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</si>
  <si>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</si>
  <si>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</si>
  <si>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</si>
  <si>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</si>
  <si>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</si>
  <si>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</si>
  <si>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</si>
  <si>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</si>
  <si>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</si>
  <si>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</si>
  <si>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</si>
  <si>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</si>
  <si>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</si>
  <si>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</si>
  <si>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</si>
  <si>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</si>
  <si>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</si>
  <si>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</si>
  <si>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</si>
  <si>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</si>
  <si>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</si>
  <si>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</si>
  <si>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</si>
  <si>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</si>
  <si>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</si>
  <si>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</si>
  <si>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</si>
  <si>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</si>
  <si>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</si>
  <si>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</si>
  <si>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</si>
  <si>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</si>
  <si>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</si>
  <si>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</si>
  <si>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</si>
  <si>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</si>
  <si>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</si>
  <si>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</si>
  <si>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</si>
  <si>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</si>
  <si>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</si>
  <si>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</si>
  <si>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</si>
  <si>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</si>
  <si>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</si>
  <si>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</si>
  <si>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</si>
  <si>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</si>
  <si>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</si>
  <si>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</si>
  <si>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</si>
  <si>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</si>
  <si>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</si>
  <si>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</si>
  <si>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</si>
  <si>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</si>
  <si>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</si>
  <si>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</si>
  <si>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</si>
  <si>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</si>
  <si>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</si>
  <si>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</si>
  <si>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</si>
  <si>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</si>
  <si>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</si>
  <si>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</si>
  <si>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</si>
  <si>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</si>
  <si>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</si>
  <si>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</si>
  <si>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</si>
  <si>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</si>
  <si>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</si>
  <si>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</si>
  <si>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</si>
  <si>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</si>
  <si>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</si>
  <si>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</si>
  <si>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</si>
  <si>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</si>
  <si>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</si>
  <si>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</si>
  <si>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</si>
  <si>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</si>
  <si>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</si>
  <si>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</si>
  <si>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</si>
  <si>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</si>
  <si>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</si>
  <si>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</si>
  <si>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</si>
  <si>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</si>
  <si>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</si>
  <si>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</si>
  <si>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</si>
  <si>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</si>
  <si>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</si>
  <si>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</si>
  <si>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</si>
  <si>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</si>
  <si>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</si>
  <si>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</si>
  <si>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</si>
  <si>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</si>
  <si>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</si>
  <si>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</si>
  <si>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</si>
  <si>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</si>
  <si>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</si>
  <si>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</si>
  <si>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</si>
  <si>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</si>
  <si>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</si>
  <si>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</si>
  <si>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</si>
  <si>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</si>
  <si>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</si>
  <si>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</si>
  <si>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</si>
  <si>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</si>
  <si>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</si>
  <si>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</si>
  <si>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</si>
  <si>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</si>
  <si>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</si>
  <si>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</si>
  <si>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</si>
  <si>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</si>
  <si>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</si>
  <si>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</si>
  <si>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</si>
  <si>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</si>
  <si>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</si>
  <si>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</si>
  <si>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</si>
  <si>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</si>
  <si>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</si>
  <si>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</si>
  <si>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</si>
  <si>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</si>
  <si>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</si>
  <si>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</si>
  <si>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</si>
  <si>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</si>
  <si>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</si>
  <si>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</si>
  <si>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</si>
  <si>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</si>
  <si>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</si>
  <si>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</si>
  <si>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</si>
  <si>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</si>
  <si>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</si>
  <si>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</si>
  <si>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</si>
  <si>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</si>
  <si>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</si>
  <si>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</si>
  <si>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</si>
  <si>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</si>
  <si>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</si>
  <si>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</si>
  <si>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</si>
  <si>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</si>
  <si>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</si>
  <si>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</si>
  <si>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</si>
  <si>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</si>
  <si>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</si>
  <si>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</si>
  <si>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</si>
  <si>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</si>
  <si>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</si>
  <si>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</si>
  <si>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</si>
  <si>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</si>
  <si>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</si>
  <si>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</si>
  <si>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</si>
  <si>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</si>
  <si>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</si>
  <si>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</si>
  <si>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</si>
  <si>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</si>
  <si>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</si>
  <si>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</si>
  <si>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</si>
  <si>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</si>
  <si>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</si>
  <si>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</si>
  <si>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</si>
  <si>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</si>
  <si>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</si>
  <si>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</si>
  <si>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</si>
  <si>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</si>
  <si>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</si>
  <si>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</si>
  <si>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</si>
  <si>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</si>
  <si>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</si>
  <si>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</si>
  <si>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</si>
  <si>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</si>
  <si>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</si>
  <si>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</si>
  <si>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</si>
  <si>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</si>
  <si>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</si>
  <si>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</si>
  <si>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</si>
  <si>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</si>
  <si>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</si>
  <si>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</si>
  <si>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</si>
  <si>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</si>
  <si>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</si>
  <si>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</si>
  <si>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</si>
  <si>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</si>
  <si>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</si>
  <si>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</si>
  <si>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</si>
  <si>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</si>
  <si>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</si>
  <si>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</si>
  <si>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</si>
  <si>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</si>
  <si>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</si>
  <si>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</si>
  <si>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</si>
  <si>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</si>
  <si>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</si>
  <si>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</si>
  <si>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</si>
  <si>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</si>
  <si>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</si>
  <si>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</si>
  <si>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</si>
  <si>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</si>
  <si>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</si>
  <si>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</si>
  <si>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</si>
  <si>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</si>
  <si>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</si>
  <si>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</si>
  <si>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</si>
  <si>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</si>
  <si>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</si>
  <si>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</si>
  <si>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</si>
  <si>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</si>
  <si>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</si>
  <si>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</si>
  <si>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</si>
  <si>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</si>
  <si>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</si>
  <si>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</si>
  <si>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</si>
  <si>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</si>
  <si>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</si>
  <si>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</si>
  <si>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</si>
  <si>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</si>
  <si>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</si>
  <si>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</si>
  <si>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</si>
  <si>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</si>
  <si>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</si>
  <si>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</si>
  <si>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</si>
  <si>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</si>
  <si>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</si>
  <si>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</si>
  <si>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</si>
  <si>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</si>
  <si>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</si>
  <si>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</si>
  <si>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</si>
  <si>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</si>
  <si>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</si>
  <si>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</si>
  <si>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</si>
  <si>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</si>
  <si>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</si>
  <si>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</si>
  <si>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</si>
  <si>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</si>
  <si>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</si>
  <si>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</si>
  <si>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</si>
  <si>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</si>
  <si>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</si>
  <si>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</si>
  <si>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</si>
  <si>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</si>
  <si>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</si>
  <si>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</si>
  <si>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</si>
  <si>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</si>
  <si>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</si>
  <si>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</si>
  <si>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</si>
  <si>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</si>
  <si>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</si>
  <si>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</si>
  <si>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</si>
  <si>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</si>
  <si>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</si>
  <si>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</si>
  <si>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</si>
  <si>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</si>
  <si>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</si>
  <si>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</si>
  <si>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</si>
  <si>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</si>
  <si>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</si>
  <si>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</si>
  <si>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</si>
  <si>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</si>
  <si>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</si>
  <si>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</si>
  <si>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</si>
  <si>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</si>
  <si>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</si>
  <si>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</si>
  <si>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</si>
  <si>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</si>
  <si>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</si>
  <si>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</si>
  <si>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</si>
  <si>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</si>
  <si>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</si>
  <si>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</si>
  <si>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</si>
  <si>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</si>
  <si>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</si>
  <si>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</si>
  <si>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</si>
  <si>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</si>
  <si>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</si>
  <si>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</si>
  <si>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</si>
  <si>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</si>
  <si>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</si>
  <si>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</si>
  <si>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</si>
  <si>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</si>
  <si>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</si>
  <si>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</si>
  <si>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</si>
  <si>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</si>
  <si>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</si>
  <si>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</si>
  <si>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</si>
  <si>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</si>
  <si>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</si>
  <si>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</si>
  <si>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</si>
  <si>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</si>
  <si>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</si>
  <si>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</si>
  <si>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</si>
  <si>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</si>
  <si>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</si>
  <si>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</si>
  <si>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</si>
  <si>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</si>
  <si>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</si>
  <si>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</si>
  <si>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</si>
  <si>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</si>
  <si>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</si>
  <si>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</si>
  <si>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</si>
  <si>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</si>
  <si>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</si>
  <si>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</si>
  <si>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</si>
  <si>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</si>
  <si>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</si>
  <si>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</si>
  <si>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</si>
  <si>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</si>
  <si>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</si>
  <si>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</si>
  <si>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</si>
  <si>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</si>
  <si>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</si>
  <si>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</si>
  <si>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</si>
  <si>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</si>
  <si>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</si>
  <si>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</si>
  <si>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</si>
  <si>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</si>
  <si>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</si>
  <si>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</si>
  <si>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</si>
  <si>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</si>
  <si>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</si>
  <si>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</si>
  <si>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</si>
  <si>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</si>
  <si>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</si>
  <si>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</si>
  <si>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</si>
  <si>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</si>
  <si>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</si>
  <si>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</si>
  <si>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</si>
  <si>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</si>
  <si>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</si>
  <si>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</si>
  <si>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</si>
  <si>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</si>
  <si>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</si>
  <si>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</si>
  <si>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</si>
  <si>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</si>
  <si>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</si>
  <si>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</si>
  <si>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</si>
  <si>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</si>
  <si>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</si>
  <si>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</si>
  <si>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</si>
  <si>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</si>
  <si>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</si>
  <si>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</si>
  <si>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</si>
  <si>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</si>
  <si>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</si>
  <si>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</si>
  <si>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</si>
  <si>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</si>
  <si>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</si>
  <si>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</si>
  <si>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</si>
  <si>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</si>
  <si>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</si>
  <si>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</si>
  <si>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</si>
  <si>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</si>
  <si>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</si>
  <si>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</si>
  <si>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</si>
  <si>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</si>
  <si>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</si>
  <si>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</si>
  <si>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</si>
  <si>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</si>
  <si>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</si>
  <si>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</si>
  <si>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</si>
  <si>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</si>
  <si>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</si>
  <si>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</si>
  <si>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</si>
  <si>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</si>
  <si>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</si>
  <si>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</si>
  <si>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</si>
  <si>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</si>
  <si>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</si>
  <si>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</si>
  <si>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</si>
  <si>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</si>
  <si>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</si>
  <si>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</si>
  <si>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</si>
  <si>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</si>
  <si>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</si>
  <si>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</si>
  <si>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</si>
  <si>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</si>
  <si>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</si>
  <si>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</si>
  <si>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</si>
  <si>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</si>
  <si>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</si>
  <si>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</si>
  <si>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</si>
  <si>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</si>
  <si>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</si>
  <si>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</si>
  <si>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</si>
  <si>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</si>
  <si>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</si>
  <si>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</si>
  <si>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</si>
  <si>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</si>
  <si>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</si>
  <si>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</si>
  <si>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</si>
  <si>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</si>
  <si>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</si>
  <si>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</si>
  <si>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</si>
  <si>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</si>
  <si>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</si>
  <si>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</si>
  <si>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</si>
  <si>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</si>
  <si>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</si>
  <si>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</si>
  <si>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</si>
  <si>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</si>
  <si>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</si>
  <si>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</si>
  <si>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</si>
  <si>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</si>
  <si>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</si>
  <si>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</si>
  <si>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</si>
  <si>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</si>
  <si>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</si>
  <si>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</si>
  <si>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</si>
  <si>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</si>
  <si>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</si>
  <si>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</si>
  <si>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</si>
  <si>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</si>
  <si>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</si>
  <si>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</si>
  <si>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</si>
  <si>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</si>
  <si>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</si>
  <si>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</si>
  <si>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</si>
  <si>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</si>
  <si>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</si>
  <si>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</si>
  <si>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</si>
  <si>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</si>
  <si>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</si>
  <si>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</si>
  <si>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</si>
  <si>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</si>
  <si>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</si>
  <si>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</si>
  <si>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</si>
  <si>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</si>
  <si>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</si>
  <si>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</si>
  <si>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</si>
  <si>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</si>
  <si>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</si>
  <si>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</si>
  <si>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</si>
  <si>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</si>
  <si>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</si>
  <si>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</si>
  <si>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</si>
  <si>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</si>
  <si>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</si>
  <si>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</si>
  <si>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</si>
  <si>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</si>
  <si>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</si>
  <si>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</si>
  <si>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</si>
  <si>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</si>
  <si>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</si>
  <si>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</si>
  <si>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</si>
  <si>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</si>
  <si>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</si>
  <si>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</si>
  <si>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</si>
  <si>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</si>
  <si>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</si>
  <si>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</si>
  <si>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</si>
  <si>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</si>
  <si>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</si>
  <si>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</si>
  <si>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</si>
  <si>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</si>
  <si>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</si>
  <si>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</si>
  <si>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</si>
  <si>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</si>
  <si>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</si>
  <si>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</si>
  <si>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</si>
  <si>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</si>
  <si>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</si>
  <si>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</si>
  <si>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</si>
  <si>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</si>
  <si>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</si>
  <si>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</si>
  <si>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</si>
  <si>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</si>
  <si>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</si>
  <si>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</si>
  <si>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</si>
  <si>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</si>
  <si>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</si>
  <si>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</si>
  <si>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</si>
  <si>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</si>
  <si>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</si>
  <si>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</si>
  <si>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</si>
  <si>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</si>
  <si>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</si>
  <si>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</si>
  <si>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</si>
  <si>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</si>
  <si>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</si>
  <si>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</si>
  <si>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</si>
  <si>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</si>
  <si>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</si>
  <si>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</si>
  <si>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</si>
  <si>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</si>
  <si>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</si>
  <si>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</si>
  <si>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</si>
  <si>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</si>
  <si>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</si>
  <si>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</si>
  <si>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</si>
  <si>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</si>
  <si>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</si>
  <si>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</si>
  <si>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</si>
  <si>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</si>
  <si>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</si>
  <si>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</si>
  <si>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</si>
  <si>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</si>
  <si>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</si>
  <si>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</si>
  <si>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</si>
  <si>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</si>
  <si>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</si>
  <si>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</si>
  <si>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</si>
  <si>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</si>
  <si>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</si>
  <si>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</si>
  <si>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</si>
  <si>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</si>
  <si>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</si>
  <si>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</si>
  <si>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</si>
  <si>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</si>
  <si>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</si>
  <si>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</si>
  <si>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</si>
  <si>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</si>
  <si>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</si>
  <si>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</si>
  <si>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</si>
  <si>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</si>
  <si>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</si>
  <si>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</si>
  <si>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</si>
  <si>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</si>
  <si>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</si>
  <si>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</si>
  <si>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</si>
  <si>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</si>
  <si>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</si>
  <si>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</si>
  <si>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</si>
  <si>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</si>
  <si>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</si>
  <si>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</si>
  <si>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</si>
  <si>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</si>
  <si>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</si>
  <si>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</si>
  <si>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</si>
  <si>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</si>
  <si>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</si>
  <si>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</si>
  <si>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</si>
  <si>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</si>
  <si>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</si>
  <si>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</si>
  <si>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</si>
  <si>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</si>
  <si>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</si>
  <si>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</si>
  <si>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</si>
  <si>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</si>
  <si>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</si>
  <si>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</si>
  <si>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</si>
  <si>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</si>
  <si>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</si>
  <si>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</si>
  <si>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</si>
  <si>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</si>
  <si>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</si>
  <si>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</si>
  <si>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</si>
  <si>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</si>
  <si>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</si>
  <si>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</si>
  <si>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</si>
  <si>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</si>
  <si>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</si>
  <si>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</si>
  <si>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</si>
  <si>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</si>
  <si>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</si>
  <si>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</si>
  <si>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</si>
  <si>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</si>
  <si>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</si>
  <si>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</si>
  <si>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</si>
  <si>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</si>
  <si>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</si>
  <si>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</si>
  <si>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</si>
  <si>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</si>
  <si>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</si>
  <si>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</si>
  <si>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</si>
  <si>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</si>
  <si>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</si>
  <si>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</si>
  <si>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</si>
  <si>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</si>
  <si>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</si>
  <si>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</si>
  <si>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</si>
  <si>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</si>
  <si>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</si>
  <si>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</si>
  <si>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</si>
  <si>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</si>
  <si>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</si>
  <si>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</si>
  <si>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</si>
  <si>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</si>
  <si>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</si>
  <si>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</si>
  <si>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</si>
  <si>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</si>
  <si>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</si>
  <si>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</si>
  <si>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</si>
  <si>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</si>
  <si>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</si>
  <si>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</si>
  <si>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</si>
  <si>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</si>
  <si>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</si>
  <si>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</si>
  <si>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</si>
  <si>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</si>
  <si>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</si>
  <si>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</si>
  <si>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</si>
  <si>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</si>
  <si>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</si>
  <si>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</si>
  <si>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</si>
  <si>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</si>
  <si>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</si>
  <si>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</si>
  <si>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</si>
  <si>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</si>
  <si>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</si>
  <si>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</si>
  <si>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</si>
  <si>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</si>
  <si>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</si>
  <si>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</si>
  <si>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</si>
  <si>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</si>
  <si>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</si>
  <si>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</si>
  <si>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</si>
  <si>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</si>
  <si>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</si>
  <si>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</si>
  <si>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</si>
  <si>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</si>
  <si>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</si>
  <si>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</si>
  <si>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</si>
  <si>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</si>
  <si>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</si>
  <si>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</si>
  <si>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</si>
  <si>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</si>
  <si>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</si>
  <si>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</si>
  <si>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</si>
  <si>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</si>
  <si>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</si>
  <si>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</si>
  <si>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</si>
  <si>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</si>
  <si>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</si>
  <si>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</si>
  <si>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</si>
  <si>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</si>
  <si>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</si>
  <si>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</si>
  <si>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</si>
  <si>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</si>
  <si>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</si>
  <si>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</si>
  <si>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</si>
  <si>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</si>
  <si>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</si>
  <si>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</si>
  <si>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</si>
  <si>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</si>
  <si>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</si>
  <si>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</si>
  <si>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</si>
  <si>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</si>
  <si>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</si>
  <si>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</si>
  <si>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</si>
  <si>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</si>
  <si>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</si>
  <si>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</si>
  <si>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</si>
  <si>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</si>
  <si>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</si>
  <si>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</si>
  <si>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</si>
  <si>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</si>
  <si>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</si>
  <si>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</si>
  <si>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</si>
  <si>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</si>
  <si>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</si>
  <si>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</si>
  <si>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</si>
  <si>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</si>
  <si>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</si>
  <si>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</si>
  <si>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</si>
  <si>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</si>
  <si>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</si>
  <si>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</si>
  <si>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</si>
  <si>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</si>
  <si>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</si>
  <si>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</si>
  <si>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</si>
  <si>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</si>
  <si>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</si>
  <si>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</si>
  <si>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</si>
  <si>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</si>
  <si>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</si>
  <si>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</si>
  <si>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</si>
  <si>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</si>
  <si>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</si>
  <si>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</si>
  <si>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</si>
  <si>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</si>
  <si>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</si>
  <si>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</si>
  <si>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</si>
  <si>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</si>
  <si>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</si>
  <si>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</si>
  <si>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</si>
  <si>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</si>
  <si>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</si>
  <si>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</si>
  <si>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</si>
  <si>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</si>
  <si>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</si>
  <si>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</si>
  <si>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</si>
  <si>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</si>
  <si>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</si>
  <si>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</si>
  <si>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</si>
  <si>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</si>
  <si>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</si>
  <si>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</si>
  <si>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</si>
  <si>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</si>
  <si>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</si>
  <si>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</si>
  <si>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</si>
  <si>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</si>
  <si>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</si>
  <si>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</si>
  <si>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</si>
  <si>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</si>
  <si>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</si>
  <si>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</si>
  <si>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</si>
  <si>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</si>
  <si>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</si>
  <si>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</si>
  <si>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</si>
  <si>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</si>
  <si>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</si>
  <si>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</si>
  <si>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</si>
  <si>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</si>
  <si>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</si>
  <si>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</si>
  <si>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</si>
  <si>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</si>
  <si>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</si>
  <si>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</si>
  <si>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</si>
  <si>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</si>
  <si>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</si>
  <si>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</si>
  <si>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</si>
  <si>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</si>
  <si>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</si>
  <si>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</si>
  <si>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</si>
  <si>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</si>
  <si>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</si>
  <si>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</si>
  <si>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</si>
  <si>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</si>
  <si>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</si>
  <si>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</si>
  <si>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</si>
  <si>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</si>
  <si>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</si>
  <si>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</si>
  <si>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</si>
  <si>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</si>
  <si>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</si>
  <si>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</si>
  <si>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</si>
  <si>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</si>
  <si>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</si>
  <si>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</si>
  <si>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</si>
  <si>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</si>
  <si>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</si>
  <si>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</si>
  <si>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</si>
  <si>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</si>
  <si>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</si>
  <si>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</si>
  <si>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</si>
  <si>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</si>
  <si>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</si>
  <si>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</si>
  <si>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</si>
  <si>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</si>
  <si>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</si>
  <si>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</si>
  <si>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</si>
  <si>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</si>
  <si>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</si>
  <si>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</si>
  <si>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</si>
  <si>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</si>
  <si>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</si>
  <si>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</si>
  <si>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</si>
  <si>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</si>
  <si>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</si>
  <si>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</si>
  <si>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</si>
  <si>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</si>
  <si>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</si>
  <si>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</si>
  <si>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</si>
  <si>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</si>
  <si>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</si>
  <si>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</si>
  <si>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</si>
  <si>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</si>
  <si>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</si>
  <si>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</si>
  <si>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</si>
  <si>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</si>
  <si>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</si>
  <si>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</si>
  <si>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</si>
  <si>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</si>
  <si>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</si>
  <si>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</si>
  <si>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</si>
  <si>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</si>
  <si>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</si>
  <si>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</si>
  <si>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</si>
  <si>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</si>
  <si>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</si>
  <si>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</si>
  <si>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</si>
  <si>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</si>
  <si>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</si>
  <si>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</si>
  <si>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</si>
  <si>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</si>
  <si>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</si>
  <si>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</si>
  <si>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</si>
  <si>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</si>
  <si>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</si>
  <si>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</si>
  <si>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</si>
  <si>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</si>
  <si>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</si>
  <si>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</si>
  <si>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</si>
  <si>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</si>
  <si>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</si>
  <si>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</si>
  <si>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</si>
  <si>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</si>
  <si>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</si>
  <si>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</si>
  <si>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</si>
  <si>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</si>
  <si>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</si>
  <si>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</si>
  <si>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</si>
  <si>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</si>
  <si>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</si>
  <si>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</si>
  <si>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</si>
  <si>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</si>
  <si>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</si>
  <si>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</si>
  <si>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</si>
  <si>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</si>
  <si>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</si>
  <si>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</si>
  <si>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</si>
  <si>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</si>
  <si>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</si>
  <si>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</si>
  <si>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</si>
  <si>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</si>
  <si>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</si>
  <si>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</si>
  <si>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</si>
  <si>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</si>
  <si>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</si>
  <si>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</si>
  <si>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</si>
  <si>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</si>
  <si>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</si>
  <si>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</si>
  <si>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</si>
  <si>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</si>
  <si>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</si>
  <si>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</si>
  <si>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</si>
  <si>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</si>
  <si>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</si>
  <si>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</si>
  <si>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</si>
  <si>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</si>
  <si>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</si>
  <si>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</si>
  <si>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</si>
  <si>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</si>
  <si>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</si>
  <si>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</si>
  <si>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</si>
  <si>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</si>
  <si>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</si>
  <si>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</si>
  <si>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</si>
  <si>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</si>
  <si>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</si>
  <si>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</si>
  <si>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</si>
  <si>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</si>
  <si>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</si>
  <si>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</si>
  <si>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</si>
  <si>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</si>
  <si>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</si>
  <si>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</si>
  <si>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</si>
  <si>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</si>
  <si>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</si>
  <si>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</si>
  <si>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</si>
  <si>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</si>
  <si>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</si>
  <si>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</si>
  <si>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</si>
  <si>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</si>
  <si>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</si>
  <si>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</si>
  <si>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</si>
  <si>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</si>
  <si>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</si>
  <si>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</si>
  <si>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</si>
  <si>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</si>
  <si>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</si>
  <si>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</si>
  <si>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</si>
  <si>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</si>
  <si>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</si>
  <si>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</si>
  <si>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</si>
  <si>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</si>
  <si>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</si>
  <si>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</si>
  <si>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</si>
  <si>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</si>
  <si>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</si>
  <si>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</si>
  <si>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</si>
  <si>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</si>
  <si>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</si>
  <si>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</si>
  <si>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</si>
  <si>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</si>
  <si>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</si>
  <si>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</si>
  <si>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</si>
  <si>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</si>
  <si>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</si>
  <si>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</si>
  <si>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</si>
  <si>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</si>
  <si>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</si>
  <si>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</si>
  <si>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</si>
  <si>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</si>
  <si>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</si>
  <si>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</si>
  <si>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</si>
  <si>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</si>
  <si>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</si>
  <si>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</si>
  <si>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</si>
  <si>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</si>
  <si>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</si>
  <si>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</si>
  <si>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</si>
  <si>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</si>
  <si>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</si>
  <si>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</si>
  <si>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</si>
  <si>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</si>
  <si>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</si>
  <si>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</si>
  <si>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</si>
  <si>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</si>
  <si>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</si>
  <si>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</si>
  <si>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</si>
  <si>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</si>
  <si>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</si>
  <si>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</si>
  <si>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</si>
  <si>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</si>
  <si>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</si>
  <si>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</si>
  <si>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</si>
  <si>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</si>
  <si>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</si>
  <si>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</si>
  <si>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</si>
  <si>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</si>
  <si>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</si>
  <si>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</si>
  <si>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</si>
  <si>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</si>
  <si>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</si>
  <si>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</si>
  <si>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</si>
  <si>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</si>
  <si>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</si>
  <si>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</si>
  <si>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</si>
  <si>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</si>
  <si>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</si>
  <si>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</si>
  <si>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</si>
  <si>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</si>
  <si>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</si>
  <si>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</si>
  <si>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</si>
  <si>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</si>
  <si>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</si>
  <si>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</si>
  <si>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</si>
  <si>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</si>
  <si>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</si>
  <si>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</si>
  <si>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</si>
  <si>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</si>
  <si>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</si>
  <si>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</si>
  <si>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</si>
  <si>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</si>
  <si>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</si>
  <si>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</si>
  <si>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</si>
  <si>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</si>
  <si>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</si>
  <si>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</si>
  <si>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</si>
  <si>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</si>
  <si>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</si>
  <si>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</si>
  <si>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</si>
  <si>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</si>
  <si>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</si>
  <si>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</si>
  <si>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</si>
  <si>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</si>
  <si>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</si>
  <si>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</si>
  <si>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</si>
  <si>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</si>
  <si>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</si>
  <si>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</si>
  <si>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</si>
  <si>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</si>
  <si>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</si>
  <si>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</si>
  <si>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</si>
  <si>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</si>
  <si>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</si>
  <si>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</si>
  <si>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</si>
  <si>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</si>
  <si>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</si>
  <si>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</si>
  <si>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</si>
  <si>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</si>
  <si>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</si>
  <si>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</si>
  <si>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</si>
  <si>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</si>
  <si>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</si>
  <si>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</si>
  <si>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</si>
  <si>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</si>
  <si>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</si>
  <si>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</si>
  <si>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</si>
  <si>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</si>
  <si>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</si>
  <si>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</si>
  <si>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</si>
  <si>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</si>
  <si>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</si>
  <si>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</si>
  <si>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</si>
  <si>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</si>
  <si>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</si>
  <si>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</si>
  <si>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</si>
  <si>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</si>
  <si>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</si>
  <si>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</si>
  <si>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</si>
  <si>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</si>
  <si>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</si>
  <si>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</si>
  <si>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</si>
  <si>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</si>
  <si>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</si>
  <si>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</si>
  <si>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</si>
  <si>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</si>
  <si>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</si>
  <si>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</si>
  <si>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</si>
  <si>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</si>
  <si>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</si>
  <si>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</si>
  <si>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</si>
  <si>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</si>
  <si>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</si>
  <si>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</si>
  <si>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</si>
  <si>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</si>
  <si>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</si>
  <si>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</si>
  <si>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</si>
  <si>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</si>
  <si>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</si>
  <si>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</si>
  <si>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</si>
  <si>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</si>
  <si>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</si>
  <si>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</si>
  <si>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</si>
  <si>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</si>
  <si>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</si>
  <si>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</si>
  <si>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</si>
  <si>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</si>
  <si>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</si>
  <si>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</si>
  <si>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</si>
  <si>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</si>
  <si>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</si>
  <si>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</si>
  <si>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</si>
  <si>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</si>
  <si>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</si>
  <si>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</si>
  <si>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</si>
  <si>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</si>
  <si>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</si>
  <si>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</si>
  <si>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</si>
  <si>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</si>
  <si>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</si>
  <si>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</si>
  <si>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</si>
  <si>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</si>
  <si>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</si>
  <si>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</si>
  <si>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</si>
  <si>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</si>
  <si>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</si>
  <si>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</si>
  <si>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</si>
  <si>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</si>
  <si>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</si>
  <si>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</si>
  <si>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</si>
  <si>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</si>
  <si>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</si>
  <si>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</si>
  <si>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</si>
  <si>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</si>
  <si>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</si>
  <si>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</si>
  <si>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</si>
  <si>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</si>
  <si>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</si>
  <si>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</si>
  <si>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</si>
  <si>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</si>
  <si>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</si>
  <si>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</si>
  <si>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</si>
  <si>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</si>
  <si>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</si>
  <si>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</si>
  <si>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</si>
  <si>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</si>
  <si>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</si>
  <si>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</si>
  <si>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</si>
  <si>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</si>
  <si>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</si>
  <si>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</si>
  <si>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</si>
  <si>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</si>
  <si>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</si>
  <si>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</si>
  <si>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</si>
  <si>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</si>
  <si>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</si>
  <si>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</si>
  <si>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</si>
  <si>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</si>
  <si>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</si>
  <si>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</si>
  <si>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</si>
  <si>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</si>
  <si>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</si>
  <si>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</si>
  <si>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</si>
  <si>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</si>
  <si>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</si>
  <si>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</si>
  <si>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</si>
  <si>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</si>
  <si>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</si>
  <si>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</si>
  <si>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</si>
  <si>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</si>
  <si>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</si>
  <si>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</si>
  <si>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</si>
  <si>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</si>
  <si>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</si>
  <si>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</si>
  <si>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</si>
  <si>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</si>
  <si>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</si>
  <si>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</si>
  <si>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</si>
  <si>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</si>
  <si>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</si>
  <si>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</si>
  <si>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</si>
  <si>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</si>
  <si>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</si>
  <si>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</si>
  <si>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</si>
  <si>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</si>
  <si>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</si>
  <si>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</si>
  <si>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</si>
  <si>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</si>
  <si>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</si>
  <si>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</si>
  <si>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</si>
  <si>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</si>
  <si>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</si>
  <si>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</si>
  <si>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</si>
  <si>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</si>
  <si>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</si>
  <si>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</si>
  <si>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</si>
  <si>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</si>
  <si>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</si>
  <si>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</si>
  <si>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</si>
  <si>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</si>
  <si>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</si>
  <si>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</si>
  <si>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</si>
  <si>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</si>
  <si>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</si>
  <si>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</si>
  <si>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</si>
  <si>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</si>
  <si>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</si>
  <si>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</si>
  <si>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</si>
  <si>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</si>
  <si>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</si>
  <si>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</si>
  <si>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</si>
  <si>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</si>
  <si>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</si>
  <si>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</si>
  <si>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</si>
  <si>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</si>
  <si>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</si>
  <si>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</si>
  <si>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</si>
  <si>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</si>
  <si>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</si>
  <si>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</si>
  <si>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</si>
  <si>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</si>
  <si>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</si>
  <si>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</si>
  <si>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</si>
  <si>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</si>
  <si>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</si>
  <si>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</si>
  <si>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</si>
  <si>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</si>
  <si>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</si>
  <si>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</si>
  <si>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</si>
  <si>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</si>
  <si>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</si>
  <si>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</si>
  <si>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</si>
  <si>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</si>
  <si>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</si>
  <si>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</si>
  <si>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</si>
  <si>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</si>
  <si>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</si>
  <si>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</si>
  <si>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</si>
  <si>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</si>
  <si>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</si>
  <si>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</si>
  <si>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</si>
  <si>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</si>
  <si>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</si>
  <si>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</si>
  <si>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</si>
  <si>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</si>
  <si>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</si>
  <si>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</si>
  <si>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</si>
  <si>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</si>
  <si>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</si>
  <si>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</si>
  <si>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</si>
  <si>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</si>
  <si>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</si>
  <si>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</si>
  <si>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</si>
  <si>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</si>
  <si>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</si>
  <si>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</si>
  <si>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</si>
  <si>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</si>
  <si>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</si>
  <si>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</si>
  <si>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</si>
  <si>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</si>
  <si>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</si>
  <si>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</si>
  <si>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</si>
  <si>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</si>
  <si>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</si>
  <si>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</si>
  <si>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</si>
  <si>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</si>
  <si>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</si>
  <si>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</si>
  <si>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</si>
  <si>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</si>
  <si>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</si>
  <si>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</si>
  <si>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</si>
  <si>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</si>
  <si>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</si>
  <si>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</si>
  <si>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</si>
  <si>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</si>
  <si>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</si>
  <si>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</si>
  <si>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</si>
  <si>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</si>
  <si>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</si>
  <si>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</si>
  <si>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</si>
  <si>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</si>
  <si>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</si>
  <si>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</si>
  <si>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</si>
  <si>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</si>
  <si>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</si>
  <si>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</si>
  <si>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</si>
  <si>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</si>
  <si>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</si>
  <si>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</si>
  <si>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</si>
  <si>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</si>
  <si>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</si>
  <si>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</si>
  <si>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</si>
  <si>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</si>
  <si>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</si>
  <si>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</si>
  <si>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</si>
  <si>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</si>
  <si>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</si>
  <si>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</si>
  <si>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</si>
  <si>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</si>
  <si>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</si>
  <si>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</si>
  <si>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</si>
  <si>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</si>
  <si>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</si>
  <si>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</si>
  <si>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</si>
  <si>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</si>
  <si>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</si>
  <si>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</si>
  <si>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</si>
  <si>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</si>
  <si>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</si>
  <si>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</si>
  <si>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</si>
  <si>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</si>
  <si>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</si>
  <si>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</si>
  <si>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</si>
  <si>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</si>
  <si>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</si>
  <si>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</si>
  <si>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</si>
  <si>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</si>
  <si>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</si>
  <si>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</si>
  <si>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</si>
  <si>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</si>
  <si>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</si>
  <si>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</si>
  <si>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</si>
  <si>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</si>
  <si>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</si>
  <si>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</si>
  <si>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</si>
  <si>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</si>
  <si>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</si>
  <si>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</si>
  <si>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</si>
  <si>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</si>
  <si>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</si>
  <si>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</si>
  <si>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</si>
  <si>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</si>
  <si>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</si>
  <si>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</si>
  <si>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</si>
  <si>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</si>
  <si>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</si>
  <si>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</si>
  <si>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</si>
  <si>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</si>
  <si>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</si>
  <si>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</si>
  <si>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</si>
  <si>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</si>
  <si>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</si>
  <si>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</si>
  <si>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</si>
  <si>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</si>
  <si>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</si>
  <si>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</si>
  <si>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</si>
  <si>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</si>
  <si>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</si>
  <si>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</si>
  <si>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</si>
  <si>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</si>
  <si>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</si>
  <si>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</si>
  <si>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</si>
  <si>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</si>
  <si>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</si>
  <si>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</si>
  <si>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</si>
  <si>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</si>
  <si>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</si>
  <si>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</si>
  <si>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</si>
  <si>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</si>
  <si>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</si>
  <si>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</si>
  <si>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</si>
  <si>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</si>
  <si>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</si>
  <si>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</si>
  <si>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</si>
  <si>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</si>
  <si>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</si>
  <si>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</si>
  <si>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</si>
  <si>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</si>
  <si>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</si>
  <si>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</si>
  <si>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</si>
  <si>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</si>
  <si>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</si>
  <si>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</si>
  <si>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</si>
  <si>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</si>
  <si>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</si>
  <si>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</si>
  <si>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</si>
  <si>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</si>
  <si>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</si>
  <si>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</si>
  <si>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</si>
  <si>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</si>
  <si>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</si>
  <si>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</si>
  <si>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</si>
  <si>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</si>
  <si>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</si>
  <si>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</si>
  <si>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</si>
  <si>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</si>
  <si>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</si>
  <si>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</si>
  <si>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</si>
  <si>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</si>
  <si>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</si>
  <si>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</si>
  <si>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</si>
  <si>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</si>
  <si>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</si>
  <si>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</si>
  <si>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</si>
  <si>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</si>
  <si>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</si>
  <si>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</si>
  <si>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</si>
  <si>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</si>
  <si>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</si>
  <si>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</si>
  <si>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</si>
  <si>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</si>
  <si>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</si>
  <si>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</si>
  <si>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</si>
  <si>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</si>
  <si>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</si>
  <si>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</si>
  <si>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</si>
  <si>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</si>
  <si>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</si>
  <si>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</si>
  <si>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</si>
  <si>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</si>
  <si>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</si>
  <si>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</si>
  <si>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</si>
  <si>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</si>
  <si>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</si>
  <si>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</si>
  <si>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</si>
  <si>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</si>
  <si>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</si>
  <si>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</si>
  <si>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</si>
  <si>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</si>
  <si>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</si>
  <si>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</si>
  <si>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</si>
  <si>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</si>
  <si>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</si>
  <si>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</si>
  <si>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</si>
  <si>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</si>
  <si>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</si>
  <si>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</si>
  <si>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</si>
  <si>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</si>
  <si>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</si>
  <si>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</si>
  <si>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</si>
  <si>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</si>
  <si>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</si>
  <si>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</si>
  <si>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</si>
  <si>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</si>
  <si>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</si>
  <si>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</si>
  <si>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</si>
  <si>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</si>
  <si>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</si>
  <si>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</si>
  <si>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</si>
  <si>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</si>
  <si>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</si>
  <si>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</si>
  <si>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</si>
  <si>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</si>
  <si>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</si>
  <si>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</si>
  <si>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</si>
  <si>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</si>
  <si>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</si>
  <si>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</si>
  <si>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</si>
  <si>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</si>
  <si>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</si>
  <si>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</si>
  <si>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</si>
  <si>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</si>
  <si>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</si>
  <si>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</si>
  <si>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</si>
  <si>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</si>
  <si>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</si>
  <si>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</si>
  <si>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</si>
  <si>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</si>
  <si>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</si>
  <si>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</si>
  <si>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</si>
  <si>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</si>
  <si>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</si>
  <si>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</si>
  <si>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</si>
  <si>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</si>
  <si>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</si>
  <si>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</si>
  <si>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</si>
  <si>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</si>
  <si>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</si>
  <si>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</si>
  <si>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</si>
  <si>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</si>
  <si>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</si>
  <si>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</si>
  <si>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</si>
  <si>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</si>
  <si>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</si>
  <si>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</si>
  <si>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</si>
  <si>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</si>
  <si>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</si>
  <si>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</si>
  <si>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</si>
  <si>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</si>
  <si>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</si>
  <si>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</si>
  <si>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</si>
  <si>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</si>
  <si>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</si>
  <si>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</si>
  <si>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</si>
  <si>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</si>
  <si>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</si>
  <si>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</si>
  <si>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</si>
  <si>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</si>
  <si>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</si>
  <si>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</si>
  <si>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</si>
  <si>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</si>
  <si>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</si>
  <si>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</si>
  <si>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</si>
  <si>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</si>
  <si>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</si>
  <si>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</si>
  <si>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</si>
  <si>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</si>
  <si>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</si>
  <si>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</si>
  <si>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</si>
  <si>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</si>
  <si>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</si>
  <si>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</si>
  <si>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</si>
  <si>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</si>
  <si>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</si>
  <si>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</si>
  <si>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</si>
  <si>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</si>
  <si>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</si>
  <si>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</si>
  <si>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</si>
  <si>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</si>
  <si>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</si>
  <si>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</si>
  <si>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</si>
  <si>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</si>
  <si>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</si>
  <si>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</si>
  <si>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</si>
  <si>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</si>
  <si>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</si>
  <si>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</si>
  <si>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</si>
  <si>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</si>
  <si>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</si>
  <si>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</si>
  <si>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</si>
  <si>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</si>
  <si>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</si>
  <si>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</si>
  <si>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</si>
  <si>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</si>
  <si>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</si>
  <si>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</si>
  <si>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</si>
  <si>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</si>
  <si>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</si>
  <si>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</si>
  <si>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</si>
  <si>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</si>
  <si>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</si>
  <si>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</si>
  <si>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</si>
  <si>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</si>
  <si>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</si>
  <si>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</si>
  <si>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</si>
  <si>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</si>
  <si>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</si>
  <si>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</si>
  <si>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</si>
  <si>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</si>
  <si>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</si>
  <si>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</si>
  <si>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</si>
  <si>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</si>
  <si>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</si>
  <si>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</si>
  <si>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</si>
  <si>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</si>
  <si>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</si>
  <si>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</si>
  <si>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</si>
  <si>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</si>
  <si>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</si>
  <si>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</si>
  <si>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</si>
  <si>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</si>
  <si>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</si>
  <si>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</si>
  <si>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</si>
  <si>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</si>
  <si>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</si>
  <si>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</si>
  <si>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</si>
  <si>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</si>
  <si>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</si>
  <si>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</si>
  <si>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</si>
  <si>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</si>
  <si>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</si>
  <si>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</si>
  <si>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</si>
  <si>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</si>
  <si>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</si>
  <si>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</si>
  <si>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</si>
  <si>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</si>
  <si>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</si>
  <si>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</si>
  <si>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</si>
  <si>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</si>
  <si>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</si>
  <si>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</si>
  <si>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</si>
  <si>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</si>
  <si>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</si>
  <si>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</si>
  <si>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</si>
  <si>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</si>
  <si>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</si>
  <si>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</si>
  <si>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</si>
  <si>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</si>
  <si>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</si>
  <si>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</si>
  <si>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</si>
  <si>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</si>
  <si>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</si>
  <si>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</si>
  <si>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</si>
  <si>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</si>
  <si>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</si>
  <si>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</si>
  <si>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</si>
  <si>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</si>
  <si>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</si>
  <si>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</si>
  <si>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</si>
  <si>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</si>
  <si>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</si>
  <si>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</si>
  <si>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</si>
  <si>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</si>
  <si>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</si>
  <si>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</si>
  <si>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</si>
  <si>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</si>
  <si>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</si>
  <si>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</si>
  <si>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</si>
  <si>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</si>
  <si>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</si>
  <si>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</si>
  <si>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</si>
  <si>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</si>
  <si>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</si>
  <si>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</si>
  <si>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</si>
  <si>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</si>
  <si>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</si>
  <si>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</si>
  <si>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</si>
  <si>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</si>
  <si>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</si>
  <si>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</si>
  <si>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</si>
  <si>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</si>
  <si>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</si>
  <si>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</si>
  <si>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</si>
  <si>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</si>
  <si>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</si>
  <si>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</si>
  <si>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</si>
  <si>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</si>
  <si>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</si>
  <si>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</si>
  <si>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</si>
  <si>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</si>
  <si>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</si>
  <si>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</si>
  <si>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</si>
  <si>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</si>
  <si>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</si>
  <si>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</si>
  <si>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</si>
  <si>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</si>
  <si>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</si>
  <si>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</si>
  <si>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</si>
  <si>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</si>
  <si>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</si>
  <si>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</si>
  <si>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</si>
  <si>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</si>
  <si>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</si>
  <si>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</si>
  <si>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</si>
  <si>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</si>
  <si>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</si>
  <si>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</si>
  <si>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</si>
  <si>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</si>
  <si>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</si>
  <si>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</si>
  <si>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</si>
  <si>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</si>
  <si>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</si>
  <si>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</si>
  <si>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</si>
  <si>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</si>
  <si>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</si>
  <si>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</si>
  <si>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</si>
  <si>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</si>
  <si>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</si>
  <si>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</si>
  <si>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</si>
  <si>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</si>
  <si>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</si>
  <si>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</si>
  <si>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</si>
  <si>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</si>
  <si>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</si>
  <si>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</si>
  <si>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</si>
  <si>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</si>
  <si>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</si>
  <si>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</si>
  <si>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</si>
  <si>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</si>
  <si>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</si>
  <si>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</si>
  <si>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</si>
  <si>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</si>
  <si>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</si>
  <si>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</si>
  <si>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</si>
  <si>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</si>
  <si>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</si>
  <si>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</si>
  <si>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</si>
  <si>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</si>
  <si>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</si>
  <si>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</si>
  <si>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</si>
  <si>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</si>
  <si>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</si>
  <si>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</si>
  <si>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</si>
  <si>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</si>
  <si>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</si>
  <si>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</si>
  <si>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</si>
  <si>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</si>
  <si>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</si>
  <si>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</si>
  <si>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</si>
  <si>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</si>
  <si>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</si>
  <si>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</si>
  <si>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</si>
  <si>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</si>
  <si>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</si>
  <si>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</si>
  <si>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</si>
  <si>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</si>
  <si>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</si>
  <si>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</si>
  <si>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</si>
  <si>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</si>
  <si>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</si>
  <si>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</si>
  <si>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</si>
  <si>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</si>
  <si>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</si>
  <si>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</si>
  <si>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</si>
  <si>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</si>
  <si>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</si>
  <si>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</si>
  <si>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</si>
  <si>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</si>
  <si>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</si>
  <si>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</si>
  <si>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</si>
  <si>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</si>
  <si>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</si>
  <si>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</si>
  <si>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</si>
  <si>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</si>
  <si>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</si>
  <si>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</si>
  <si>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</si>
  <si>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</si>
  <si>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</si>
  <si>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</si>
  <si>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</si>
  <si>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</si>
  <si>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</si>
  <si>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</si>
  <si>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</si>
  <si>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</si>
  <si>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</si>
  <si>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</si>
  <si>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</si>
  <si>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</si>
  <si>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</si>
  <si>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</si>
  <si>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</si>
  <si>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</si>
  <si>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</si>
  <si>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</si>
  <si>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</si>
  <si>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</si>
  <si>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</si>
  <si>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</si>
  <si>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</si>
  <si>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</si>
  <si>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</si>
  <si>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</si>
  <si>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</si>
  <si>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</si>
  <si>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</si>
  <si>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</si>
  <si>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</si>
  <si>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</si>
  <si>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</si>
  <si>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</si>
  <si>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</si>
  <si>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</si>
  <si>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</si>
  <si>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</si>
  <si>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</si>
  <si>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</si>
  <si>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</si>
  <si>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</si>
  <si>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</si>
  <si>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</si>
  <si>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</si>
  <si>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</si>
  <si>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</si>
  <si>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</si>
  <si>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</si>
  <si>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</si>
  <si>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</si>
  <si>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</si>
  <si>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</si>
  <si>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</si>
  <si>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</si>
  <si>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</si>
  <si>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</si>
  <si>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</si>
  <si>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</si>
  <si>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</si>
  <si>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</si>
  <si>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</si>
  <si>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</si>
  <si>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</si>
  <si>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</si>
  <si>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</si>
  <si>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</si>
  <si>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</si>
  <si>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</si>
  <si>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</si>
  <si>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</si>
  <si>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</si>
  <si>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</si>
  <si>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</si>
  <si>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</si>
  <si>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</si>
  <si>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</si>
  <si>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</si>
  <si>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</si>
  <si>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</si>
  <si>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</si>
  <si>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</si>
  <si>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</si>
  <si>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</si>
  <si>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</si>
  <si>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</si>
  <si>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</si>
  <si>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</si>
  <si>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</si>
  <si>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</si>
  <si>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</si>
  <si>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</si>
  <si>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</si>
  <si>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</si>
  <si>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</si>
  <si>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</si>
  <si>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</si>
  <si>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</si>
  <si>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</si>
  <si>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</si>
  <si>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</si>
  <si>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</si>
  <si>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</si>
  <si>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</si>
  <si>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</si>
  <si>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</si>
  <si>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</si>
  <si>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</si>
  <si>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</si>
  <si>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</si>
  <si>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</si>
  <si>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</si>
  <si>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</si>
  <si>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</si>
  <si>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</si>
  <si>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</si>
  <si>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</si>
  <si>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</si>
  <si>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</si>
  <si>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</si>
  <si>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</si>
  <si>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</si>
  <si>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</si>
  <si>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</si>
  <si>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</si>
  <si>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</si>
  <si>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</si>
  <si>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</si>
  <si>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</si>
  <si>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</si>
  <si>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</si>
  <si>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</si>
  <si>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</si>
  <si>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</si>
  <si>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</si>
  <si>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</si>
  <si>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</si>
  <si>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</si>
  <si>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</si>
  <si>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</si>
  <si>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</si>
  <si>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</si>
  <si>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</si>
  <si>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</si>
  <si>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</si>
  <si>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</si>
  <si>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</si>
  <si>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</si>
  <si>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</si>
  <si>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</si>
  <si>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</si>
  <si>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</si>
  <si>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</si>
  <si>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</si>
  <si>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</si>
  <si>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</si>
  <si>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</si>
  <si>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</si>
  <si>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</si>
  <si>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</si>
  <si>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</si>
  <si>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</si>
  <si>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</si>
  <si>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</si>
  <si>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</si>
  <si>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</si>
  <si>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</si>
  <si>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</si>
  <si>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</si>
  <si>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</si>
  <si>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</si>
  <si>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</si>
  <si>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</si>
  <si>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</si>
  <si>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</si>
  <si>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</si>
  <si>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</si>
  <si>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</si>
  <si>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</si>
  <si>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</si>
  <si>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</si>
  <si>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</si>
  <si>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</si>
  <si>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</si>
  <si>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</si>
  <si>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</si>
  <si>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</si>
  <si>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</si>
  <si>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</si>
  <si>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</si>
  <si>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</si>
  <si>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</si>
  <si>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</si>
  <si>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</si>
  <si>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</si>
  <si>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</si>
  <si>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</si>
  <si>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</si>
  <si>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</si>
  <si>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</si>
  <si>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</si>
  <si>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</si>
  <si>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</si>
  <si>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</si>
  <si>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</si>
  <si>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</si>
  <si>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</si>
  <si>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</si>
  <si>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</si>
  <si>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</si>
  <si>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</si>
  <si>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</si>
  <si>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</si>
  <si>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</si>
  <si>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</si>
  <si>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</si>
  <si>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</si>
  <si>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</si>
  <si>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</si>
  <si>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</si>
  <si>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</si>
  <si>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</si>
  <si>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</si>
  <si>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</si>
  <si>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</si>
  <si>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</si>
  <si>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</si>
  <si>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</si>
  <si>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</si>
  <si>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</si>
  <si>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</si>
  <si>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</si>
  <si>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</si>
  <si>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</si>
  <si>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</si>
  <si>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</si>
  <si>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</si>
  <si>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</si>
  <si>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</si>
  <si>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</si>
  <si>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</si>
  <si>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</si>
  <si>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</si>
  <si>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</si>
  <si>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</si>
  <si>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</si>
  <si>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</si>
  <si>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</si>
  <si>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</si>
  <si>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</si>
  <si>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</si>
  <si>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</si>
  <si>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</si>
  <si>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</si>
  <si>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</si>
  <si>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</si>
  <si>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</si>
  <si>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</si>
  <si>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</si>
  <si>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</si>
  <si>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</si>
  <si>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</si>
  <si>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</si>
  <si>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</si>
  <si>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</si>
  <si>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</si>
  <si>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</si>
  <si>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</si>
  <si>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</si>
  <si>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</si>
  <si>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</si>
  <si>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</si>
  <si>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</si>
  <si>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</si>
  <si>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</si>
  <si>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</si>
  <si>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</si>
  <si>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</si>
  <si>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</si>
  <si>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</si>
  <si>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</si>
  <si>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</si>
  <si>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</si>
  <si>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</si>
  <si>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</si>
  <si>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</si>
  <si>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</si>
  <si>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</si>
  <si>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</si>
  <si>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</si>
  <si>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</si>
  <si>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</si>
  <si>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</si>
  <si>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</si>
  <si>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</si>
  <si>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</si>
  <si>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</si>
  <si>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</si>
  <si>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</si>
  <si>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</si>
  <si>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</si>
  <si>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</si>
  <si>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</si>
  <si>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</si>
  <si>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</si>
  <si>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</si>
  <si>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</si>
  <si>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</si>
  <si>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</si>
  <si>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</si>
  <si>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</si>
  <si>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</si>
  <si>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</si>
  <si>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</si>
  <si>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</si>
  <si>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</si>
  <si>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</si>
  <si>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</si>
  <si>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</si>
  <si>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</si>
  <si>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</si>
  <si>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</si>
  <si>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</si>
  <si>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</si>
  <si>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</si>
  <si>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</si>
  <si>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</si>
  <si>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</si>
  <si>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</si>
  <si>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</si>
  <si>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</si>
  <si>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</si>
  <si>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</si>
  <si>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</si>
  <si>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</si>
  <si>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</si>
  <si>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</si>
  <si>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</si>
  <si>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</si>
  <si>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</si>
  <si>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</si>
  <si>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</si>
  <si>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</si>
  <si>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</si>
  <si>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</si>
  <si>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</si>
  <si>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</si>
  <si>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</si>
  <si>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</si>
  <si>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</si>
  <si>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</si>
  <si>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</si>
  <si>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</si>
  <si>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</si>
  <si>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</si>
  <si>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</si>
  <si>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</si>
  <si>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</si>
  <si>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</si>
  <si>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</si>
  <si>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</si>
  <si>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</si>
  <si>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</si>
  <si>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</si>
  <si>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</si>
  <si>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</si>
  <si>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</si>
  <si>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</si>
  <si>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</si>
  <si>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</si>
  <si>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</si>
  <si>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</si>
  <si>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</si>
  <si>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</si>
  <si>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</si>
  <si>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</si>
  <si>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</si>
  <si>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</si>
  <si>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</si>
  <si>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</si>
  <si>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</si>
  <si>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</si>
  <si>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</si>
  <si>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</si>
  <si>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</si>
  <si>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</si>
  <si>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</si>
  <si>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</si>
  <si>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</si>
  <si>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</si>
  <si>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</si>
  <si>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</si>
  <si>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</si>
  <si>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</si>
  <si>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</si>
  <si>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</si>
  <si>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</si>
  <si>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</si>
  <si>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</si>
  <si>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</si>
  <si>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</si>
  <si>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</si>
  <si>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</si>
  <si>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</si>
  <si>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</si>
  <si>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</si>
  <si>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</si>
  <si>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</si>
  <si>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</si>
  <si>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</si>
  <si>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</si>
  <si>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</si>
  <si>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</si>
  <si>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</si>
  <si>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</si>
  <si>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</si>
  <si>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</si>
  <si>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</si>
  <si>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</si>
  <si>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</si>
  <si>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</si>
  <si>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</si>
  <si>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</si>
  <si>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</si>
  <si>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</si>
  <si>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</si>
  <si>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</si>
  <si>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</si>
  <si>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</si>
  <si>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</si>
  <si>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</si>
  <si>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</si>
  <si>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</si>
  <si>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</si>
  <si>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</si>
  <si>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</si>
  <si>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</si>
  <si>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</si>
  <si>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</si>
  <si>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</si>
  <si>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</si>
  <si>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</si>
  <si>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</si>
  <si>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</si>
  <si>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</si>
  <si>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</si>
  <si>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</si>
  <si>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</si>
  <si>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</si>
  <si>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</si>
  <si>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</si>
  <si>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</si>
  <si>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</si>
  <si>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</si>
  <si>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</si>
  <si>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</si>
  <si>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</si>
  <si>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</si>
  <si>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</si>
  <si>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</si>
  <si>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</si>
  <si>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</si>
  <si>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</si>
  <si>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</si>
  <si>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</si>
  <si>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</si>
  <si>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</si>
  <si>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</si>
  <si>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</si>
  <si>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</si>
  <si>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</si>
  <si>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</si>
  <si>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</si>
  <si>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</si>
  <si>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</si>
  <si>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</si>
  <si>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</si>
  <si>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</si>
  <si>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</si>
  <si>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</si>
  <si>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</si>
  <si>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</si>
  <si>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</si>
  <si>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</si>
  <si>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</si>
  <si>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</si>
  <si>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</si>
  <si>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</si>
  <si>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</si>
  <si>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</si>
  <si>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</si>
  <si>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</si>
  <si>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</si>
  <si>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</si>
  <si>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</si>
  <si>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</si>
  <si>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</si>
  <si>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</si>
  <si>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</si>
  <si>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</si>
  <si>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</si>
  <si>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</si>
  <si>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</si>
  <si>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</si>
  <si>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</si>
  <si>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</si>
  <si>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</si>
  <si>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</si>
  <si>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</si>
  <si>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</si>
  <si>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</si>
  <si>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</si>
  <si>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</si>
  <si>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</si>
  <si>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</si>
  <si>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</si>
  <si>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</si>
  <si>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</si>
  <si>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</si>
  <si>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</si>
  <si>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</si>
  <si>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</si>
  <si>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</si>
  <si>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</si>
  <si>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</si>
  <si>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</si>
  <si>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</si>
  <si>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</si>
  <si>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</si>
  <si>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</si>
  <si>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</si>
  <si>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</si>
  <si>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</si>
  <si>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</si>
  <si>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</si>
  <si>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</si>
  <si>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</si>
  <si>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</si>
  <si>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</si>
  <si>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</si>
  <si>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</si>
  <si>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</si>
  <si>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</si>
  <si>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</si>
  <si>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</si>
  <si>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</si>
  <si>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</si>
  <si>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</si>
  <si>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</si>
  <si>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</si>
  <si>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</si>
  <si>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</si>
  <si>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</si>
  <si>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</si>
  <si>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</si>
  <si>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</si>
  <si>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</si>
  <si>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</si>
  <si>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</si>
  <si>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</si>
  <si>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</si>
  <si>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</si>
  <si>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</si>
  <si>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</si>
  <si>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</si>
  <si>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</si>
  <si>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</si>
  <si>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</si>
  <si>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</si>
  <si>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</si>
  <si>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</si>
  <si>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</si>
  <si>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</si>
  <si>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</si>
  <si>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</si>
  <si>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</si>
  <si>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</si>
  <si>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</si>
  <si>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</si>
  <si>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</si>
  <si>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</si>
  <si>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</si>
  <si>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</si>
  <si>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</si>
  <si>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</si>
  <si>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</si>
  <si>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</si>
  <si>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</si>
  <si>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</si>
  <si>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</si>
  <si>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</si>
  <si>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</si>
  <si>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</si>
  <si>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</si>
  <si>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</si>
  <si>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</si>
  <si>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</si>
  <si>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</si>
  <si>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</si>
  <si>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</si>
  <si>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</si>
  <si>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</si>
  <si>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</si>
  <si>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</si>
  <si>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</si>
  <si>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</si>
  <si>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</si>
  <si>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</si>
  <si>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</si>
  <si>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</si>
  <si>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</si>
  <si>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</si>
  <si>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</si>
  <si>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</si>
  <si>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</si>
  <si>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</si>
  <si>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</si>
  <si>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</si>
  <si>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</si>
  <si>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</si>
  <si>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</si>
  <si>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</si>
  <si>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</si>
  <si>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</si>
  <si>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</si>
  <si>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</si>
  <si>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</si>
  <si>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</si>
  <si>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</si>
  <si>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</si>
  <si>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</si>
  <si>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</si>
  <si>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</si>
  <si>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</si>
  <si>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</si>
  <si>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</si>
  <si>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</si>
  <si>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</si>
  <si>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</si>
  <si>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</si>
  <si>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</si>
  <si>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</si>
  <si>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</si>
  <si>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</si>
  <si>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</si>
  <si>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</si>
  <si>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</si>
  <si>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</si>
  <si>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</si>
  <si>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</si>
  <si>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</si>
  <si>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</si>
  <si>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</si>
  <si>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</si>
  <si>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</si>
  <si>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</si>
  <si>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</si>
  <si>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</si>
  <si>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</si>
  <si>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</si>
  <si>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</si>
  <si>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</si>
  <si>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</si>
  <si>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</si>
  <si>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</si>
  <si>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</si>
  <si>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</si>
  <si>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</si>
  <si>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</si>
  <si>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</si>
  <si>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</si>
  <si>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</si>
  <si>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</si>
  <si>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</si>
  <si>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</si>
  <si>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</si>
  <si>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</si>
  <si>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</si>
  <si>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</si>
  <si>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</si>
  <si>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</si>
  <si>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</si>
  <si>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</si>
  <si>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</si>
  <si>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</si>
  <si>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</si>
  <si>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</si>
  <si>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</si>
  <si>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</si>
  <si>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</si>
  <si>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</si>
  <si>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</si>
  <si>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</si>
  <si>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</si>
  <si>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</si>
  <si>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</si>
  <si>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</si>
  <si>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</si>
  <si>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</si>
  <si>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</si>
  <si>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</si>
  <si>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</si>
  <si>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</si>
  <si>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</si>
  <si>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</si>
  <si>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</si>
  <si>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</si>
  <si>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</si>
  <si>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</si>
  <si>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</si>
  <si>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</si>
  <si>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</si>
  <si>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</si>
  <si>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</si>
  <si>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</si>
  <si>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</si>
  <si>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</si>
  <si>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</si>
  <si>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</si>
  <si>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</si>
  <si>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</si>
  <si>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</si>
  <si>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</si>
  <si>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</si>
  <si>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</si>
  <si>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</si>
  <si>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</si>
  <si>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</si>
  <si>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</si>
  <si>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</si>
  <si>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</si>
  <si>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</si>
  <si>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</si>
  <si>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</si>
  <si>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</si>
  <si>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</si>
  <si>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</si>
  <si>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</si>
  <si>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</si>
  <si>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</si>
  <si>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</si>
  <si>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</si>
  <si>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</si>
  <si>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</si>
  <si>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</si>
  <si>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</si>
  <si>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</si>
  <si>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</si>
  <si>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</si>
  <si>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</si>
  <si>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</si>
  <si>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</si>
  <si>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</si>
  <si>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</si>
  <si>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</si>
  <si>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</si>
  <si>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</si>
  <si>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</si>
  <si>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</si>
  <si>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</si>
  <si>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</si>
  <si>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</si>
  <si>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</si>
  <si>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</si>
  <si>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</si>
  <si>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</si>
  <si>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</si>
  <si>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</si>
  <si>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</si>
  <si>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</si>
  <si>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</si>
  <si>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</si>
  <si>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</si>
  <si>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</si>
  <si>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</si>
  <si>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</si>
  <si>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</si>
  <si>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</si>
  <si>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</si>
  <si>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</si>
  <si>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</si>
  <si>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</si>
  <si>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</si>
  <si>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</si>
  <si>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</si>
  <si>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</si>
  <si>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</si>
  <si>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</si>
  <si>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</si>
  <si>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</si>
  <si>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</si>
  <si>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</si>
  <si>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</si>
  <si>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</si>
  <si>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</si>
  <si>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</si>
  <si>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</si>
  <si>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</si>
  <si>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</si>
  <si>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</si>
  <si>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</si>
  <si>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</si>
  <si>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</si>
  <si>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</si>
  <si>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</si>
  <si>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</si>
  <si>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</si>
  <si>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</si>
  <si>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</si>
  <si>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</si>
  <si>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</si>
  <si>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</si>
  <si>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</si>
  <si>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</si>
  <si>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</si>
  <si>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</si>
  <si>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</si>
  <si>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</si>
  <si>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</si>
  <si>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</si>
  <si>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</si>
  <si>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</si>
  <si>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</si>
  <si>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</si>
  <si>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</si>
  <si>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</si>
  <si>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</si>
  <si>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</si>
  <si>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</si>
  <si>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</si>
  <si>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</si>
  <si>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</si>
  <si>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</si>
  <si>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</si>
  <si>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</si>
  <si>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</si>
  <si>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</si>
  <si>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</si>
  <si>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</si>
  <si>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</si>
  <si>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</si>
  <si>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</si>
  <si>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</si>
  <si>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</si>
  <si>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</si>
  <si>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</si>
  <si>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</si>
  <si>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</si>
  <si>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</si>
  <si>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</si>
  <si>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</si>
  <si>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</si>
  <si>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</si>
  <si>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</si>
  <si>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</si>
  <si>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</si>
  <si>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</si>
  <si>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</si>
  <si>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</si>
  <si>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</si>
  <si>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</si>
  <si>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</si>
  <si>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</si>
  <si>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</si>
  <si>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</si>
  <si>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</si>
  <si>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</si>
  <si>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</si>
  <si>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</si>
  <si>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</si>
  <si>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</si>
  <si>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</si>
  <si>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</si>
  <si>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</si>
  <si>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</si>
  <si>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</si>
  <si>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</si>
  <si>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</si>
  <si>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</si>
  <si>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</si>
  <si>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</si>
  <si>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</si>
  <si>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</si>
  <si>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</si>
  <si>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</si>
  <si>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</si>
  <si>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</si>
  <si>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</si>
  <si>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</si>
  <si>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</si>
  <si>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</si>
  <si>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</si>
  <si>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</si>
  <si>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</si>
  <si>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</si>
  <si>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</si>
  <si>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</si>
  <si>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</si>
  <si>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</si>
  <si>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</si>
  <si>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</si>
  <si>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</si>
  <si>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</si>
  <si>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</si>
  <si>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</si>
  <si>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</si>
  <si>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</si>
  <si>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</si>
  <si>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</si>
  <si>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</si>
  <si>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</si>
  <si>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</si>
  <si>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</si>
  <si>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</si>
  <si>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</si>
  <si>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</si>
  <si>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</si>
  <si>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</si>
  <si>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</si>
  <si>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</si>
  <si>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</si>
  <si>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</si>
  <si>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</si>
  <si>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</si>
  <si>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</si>
  <si>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</si>
  <si>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</si>
  <si>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</si>
  <si>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</si>
  <si>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</si>
  <si>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</si>
  <si>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</si>
  <si>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</si>
  <si>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</si>
  <si>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</si>
  <si>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</si>
  <si>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</si>
  <si>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</si>
  <si>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</si>
  <si>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</si>
  <si>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</si>
  <si>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</si>
  <si>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</si>
  <si>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</si>
  <si>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</si>
  <si>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</si>
  <si>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</si>
  <si>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</si>
  <si>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</si>
  <si>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</si>
  <si>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</si>
  <si>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</si>
  <si>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</si>
  <si>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</si>
  <si>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</si>
  <si>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</si>
  <si>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</si>
  <si>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</si>
  <si>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</si>
  <si>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</si>
  <si>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</si>
  <si>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</si>
  <si>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</si>
  <si>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</si>
  <si>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</si>
  <si>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</si>
  <si>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</si>
  <si>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</si>
  <si>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</si>
  <si>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</si>
  <si>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</si>
  <si>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</si>
  <si>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</si>
  <si>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</si>
  <si>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</si>
  <si>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</si>
  <si>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</si>
  <si>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</si>
  <si>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</si>
  <si>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</si>
  <si>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</si>
  <si>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</si>
  <si>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</si>
  <si>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</si>
  <si>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</si>
  <si>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</si>
  <si>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</si>
  <si>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</si>
  <si>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</si>
  <si>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</si>
  <si>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</si>
  <si>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</si>
  <si>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</si>
  <si>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</si>
  <si>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</si>
  <si>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</si>
  <si>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</si>
  <si>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</si>
  <si>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</si>
  <si>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</si>
  <si>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</si>
  <si>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</si>
  <si>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</si>
  <si>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</si>
  <si>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</si>
  <si>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</si>
  <si>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</si>
  <si>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</si>
  <si>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</si>
  <si>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</si>
  <si>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</si>
  <si>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</si>
  <si>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</si>
  <si>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</si>
  <si>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</si>
  <si>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</si>
  <si>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</si>
  <si>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</si>
  <si>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</si>
  <si>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</si>
  <si>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</si>
  <si>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</si>
  <si>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</si>
  <si>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</si>
  <si>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</si>
  <si>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</si>
  <si>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</si>
  <si>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</si>
  <si>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</si>
  <si>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</si>
  <si>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</si>
  <si>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</si>
  <si>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</si>
  <si>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</si>
  <si>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</si>
  <si>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</si>
  <si>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</si>
  <si>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</si>
  <si>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</si>
  <si>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</si>
  <si>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</si>
  <si>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</si>
  <si>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</si>
  <si>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</si>
  <si>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</si>
  <si>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</si>
  <si>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</si>
  <si>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</si>
  <si>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</si>
  <si>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</si>
  <si>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</si>
  <si>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</si>
  <si>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</si>
  <si>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</si>
  <si>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</si>
  <si>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</si>
  <si>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</si>
  <si>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</si>
  <si>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</si>
  <si>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</si>
  <si>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</si>
  <si>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</si>
  <si>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</si>
  <si>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</si>
  <si>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</si>
  <si>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</si>
  <si>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</si>
  <si>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</si>
  <si>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</si>
  <si>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</si>
  <si>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</si>
  <si>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</si>
  <si>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</si>
  <si>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</si>
  <si>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</si>
  <si>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</si>
  <si>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</si>
  <si>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</si>
  <si>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</si>
  <si>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</si>
  <si>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</si>
  <si>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</si>
  <si>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</si>
  <si>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</si>
  <si>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</si>
  <si>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</si>
  <si>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</si>
  <si>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</si>
  <si>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</si>
  <si>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</si>
  <si>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</si>
  <si>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</si>
  <si>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</si>
  <si>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</si>
  <si>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</si>
  <si>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</si>
  <si>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</si>
  <si>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</si>
  <si>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</si>
  <si>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</si>
  <si>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</si>
  <si>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</si>
  <si>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</si>
  <si>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</si>
  <si>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</si>
  <si>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</si>
  <si>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</si>
  <si>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</si>
  <si>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</si>
  <si>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</si>
  <si>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</si>
  <si>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</si>
  <si>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</si>
  <si>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</si>
  <si>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</si>
  <si>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</si>
  <si>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</si>
  <si>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</si>
  <si>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</si>
  <si>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</si>
  <si>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</si>
  <si>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</si>
  <si>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</si>
  <si>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</si>
  <si>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</si>
  <si>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</si>
  <si>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</si>
  <si>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</si>
  <si>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</si>
  <si>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</si>
  <si>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</si>
  <si>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</si>
  <si>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</si>
  <si>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</si>
  <si>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</si>
  <si>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</si>
  <si>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</si>
  <si>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</si>
  <si>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</si>
  <si>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</si>
  <si>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</si>
  <si>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</si>
  <si>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</si>
  <si>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</si>
  <si>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</si>
  <si>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</si>
  <si>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</si>
  <si>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</si>
  <si>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</si>
  <si>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</si>
  <si>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</si>
  <si>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</si>
  <si>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</si>
  <si>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</si>
  <si>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</si>
  <si>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</si>
  <si>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</si>
  <si>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</si>
  <si>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</si>
  <si>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</si>
  <si>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</si>
  <si>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</si>
  <si>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</si>
  <si>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</si>
  <si>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</si>
  <si>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</si>
  <si>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</si>
  <si>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</si>
  <si>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</si>
  <si>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</si>
  <si>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</si>
  <si>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</si>
  <si>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</si>
  <si>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</si>
  <si>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</si>
  <si>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</si>
  <si>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</si>
  <si>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</si>
  <si>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</si>
  <si>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</si>
  <si>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</si>
  <si>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</si>
  <si>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</si>
  <si>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</si>
  <si>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</si>
  <si>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</si>
  <si>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</si>
  <si>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</si>
  <si>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</si>
  <si>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</si>
  <si>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</si>
  <si>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</si>
  <si>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</si>
  <si>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</si>
  <si>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</si>
  <si>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</si>
  <si>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</si>
  <si>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</si>
  <si>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</si>
  <si>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</si>
  <si>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</si>
  <si>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</si>
  <si>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</si>
  <si>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</si>
  <si>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</si>
  <si>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</si>
  <si>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</si>
  <si>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</si>
  <si>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</si>
  <si>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</si>
  <si>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</si>
  <si>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</si>
  <si>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</si>
  <si>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</si>
  <si>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</si>
  <si>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</si>
  <si>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</si>
  <si>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</si>
  <si>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</si>
  <si>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</si>
  <si>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</si>
  <si>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</si>
  <si>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</si>
  <si>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</si>
  <si>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</si>
  <si>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</si>
  <si>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</si>
  <si>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</si>
  <si>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</si>
  <si>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</si>
  <si>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</si>
  <si>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</si>
  <si>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</si>
  <si>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</si>
  <si>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</si>
  <si>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</si>
  <si>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</si>
  <si>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</si>
  <si>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</si>
  <si>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</si>
  <si>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</si>
  <si>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</si>
  <si>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</si>
  <si>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</si>
  <si>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</si>
  <si>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</si>
  <si>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</si>
  <si>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</si>
  <si>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</si>
  <si>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</si>
  <si>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</si>
  <si>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</si>
  <si>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</si>
  <si>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</si>
  <si>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</si>
  <si>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</si>
  <si>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</si>
  <si>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</si>
  <si>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</si>
  <si>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</si>
  <si>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</si>
  <si>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</si>
  <si>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</si>
  <si>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</si>
  <si>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</si>
  <si>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</si>
  <si>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</si>
  <si>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</si>
  <si>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</si>
  <si>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</si>
  <si>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</si>
  <si>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</si>
  <si>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</si>
  <si>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</si>
  <si>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</si>
  <si>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</si>
  <si>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</si>
  <si>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</si>
  <si>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</si>
  <si>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</si>
  <si>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</si>
  <si>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</si>
  <si>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</si>
  <si>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</si>
  <si>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</si>
  <si>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</si>
  <si>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</si>
  <si>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</si>
  <si>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</si>
  <si>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</si>
  <si>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</si>
  <si>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</si>
  <si>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</si>
  <si>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</si>
  <si>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</si>
  <si>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</si>
  <si>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</si>
  <si>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</si>
  <si>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</si>
  <si>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</si>
  <si>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</si>
  <si>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</si>
  <si>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</si>
  <si>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</si>
  <si>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</si>
  <si>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</si>
  <si>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</si>
  <si>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</si>
  <si>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</si>
  <si>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</si>
  <si>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</si>
  <si>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</si>
  <si>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</si>
  <si>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</si>
  <si>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</si>
  <si>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</si>
  <si>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</si>
  <si>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</si>
  <si>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</si>
  <si>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</si>
  <si>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</si>
  <si>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</si>
  <si>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</si>
  <si>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</si>
  <si>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</si>
  <si>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</si>
  <si>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</si>
  <si>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</si>
  <si>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</si>
  <si>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</si>
  <si>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</si>
  <si>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</si>
  <si>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</si>
  <si>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</si>
  <si>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</si>
  <si>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</si>
  <si>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</si>
  <si>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</si>
  <si>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</si>
  <si>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</si>
  <si>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</si>
  <si>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</si>
  <si>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</si>
  <si>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</si>
  <si>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</si>
  <si>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</si>
  <si>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</si>
  <si>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</si>
  <si>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</si>
  <si>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</si>
  <si>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</si>
  <si>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</si>
  <si>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</si>
  <si>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</si>
  <si>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</si>
  <si>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</si>
  <si>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</si>
  <si>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</si>
  <si>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</si>
  <si>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</si>
  <si>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</si>
  <si>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</si>
  <si>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</si>
  <si>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</si>
  <si>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</si>
  <si>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</si>
  <si>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</si>
  <si>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</si>
  <si>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</si>
  <si>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</si>
  <si>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</si>
  <si>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</si>
  <si>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</si>
  <si>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</si>
  <si>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</si>
  <si>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</si>
  <si>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</si>
  <si>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</si>
  <si>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</si>
  <si>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</si>
  <si>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</si>
  <si>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</si>
  <si>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</si>
  <si>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</si>
  <si>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</si>
  <si>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</si>
  <si>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</si>
  <si>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</si>
  <si>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</si>
  <si>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</si>
  <si>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</si>
  <si>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</si>
  <si>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</si>
  <si>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</si>
  <si>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</si>
  <si>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</si>
  <si>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</si>
  <si>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</si>
  <si>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</si>
  <si>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</si>
  <si>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</si>
  <si>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</si>
  <si>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</si>
  <si>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</si>
  <si>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</si>
  <si>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</si>
  <si>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</si>
  <si>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</si>
  <si>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</si>
  <si>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</si>
  <si>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</si>
  <si>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</si>
  <si>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</si>
  <si>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</si>
  <si>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</si>
  <si>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</si>
  <si>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</si>
  <si>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</si>
  <si>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</si>
  <si>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</si>
  <si>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</si>
  <si>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</si>
  <si>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</si>
  <si>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</si>
  <si>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</si>
  <si>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</si>
  <si>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</si>
  <si>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</si>
  <si>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</si>
  <si>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</si>
  <si>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</si>
  <si>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</si>
  <si>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</si>
  <si>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</si>
  <si>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</si>
  <si>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</si>
  <si>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</si>
  <si>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</si>
  <si>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</si>
  <si>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</si>
  <si>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</si>
  <si>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</si>
  <si>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</si>
  <si>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</si>
  <si>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</si>
  <si>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</si>
  <si>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</si>
  <si>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</si>
  <si>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</si>
  <si>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</si>
  <si>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</si>
  <si>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</si>
  <si>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</si>
  <si>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</si>
  <si>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</si>
  <si>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</si>
  <si>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</si>
  <si>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</si>
  <si>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</si>
  <si>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</si>
  <si>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</si>
  <si>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</si>
  <si>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</si>
  <si>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</si>
  <si>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</si>
  <si>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</si>
  <si>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</si>
  <si>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</si>
  <si>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</si>
  <si>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</si>
  <si>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</si>
  <si>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</si>
  <si>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</si>
  <si>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</si>
  <si>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</si>
  <si>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</si>
  <si>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</si>
  <si>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</si>
  <si>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</si>
  <si>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</si>
  <si>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</si>
  <si>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</si>
  <si>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</si>
  <si>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</si>
  <si>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</si>
  <si>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</si>
  <si>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</si>
  <si>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</si>
  <si>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</si>
  <si>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</si>
  <si>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</si>
  <si>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</si>
  <si>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</si>
  <si>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</si>
  <si>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</si>
  <si>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</si>
  <si>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</si>
  <si>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</si>
  <si>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</si>
  <si>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</si>
  <si>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</si>
  <si>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</si>
  <si>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</si>
  <si>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</si>
  <si>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</si>
  <si>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</si>
  <si>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</si>
  <si>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</si>
  <si>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</si>
  <si>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</si>
  <si>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</si>
  <si>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</si>
  <si>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</si>
  <si>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</si>
  <si>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</si>
  <si>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</si>
  <si>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</si>
  <si>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</si>
  <si>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</si>
  <si>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</si>
  <si>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</si>
  <si>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</si>
  <si>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</si>
  <si>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</si>
  <si>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</si>
  <si>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</si>
  <si>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</si>
  <si>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</si>
  <si>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</si>
  <si>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</si>
  <si>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</si>
  <si>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</si>
  <si>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</si>
  <si>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</si>
  <si>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</si>
  <si>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</si>
  <si>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</si>
  <si>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</si>
  <si>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</si>
  <si>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</si>
  <si>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</si>
  <si>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</si>
  <si>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</si>
  <si>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</si>
  <si>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</si>
  <si>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</si>
  <si>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</si>
  <si>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</si>
  <si>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</si>
  <si>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</si>
  <si>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</si>
  <si>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</si>
  <si>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</si>
  <si>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</si>
  <si>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</si>
  <si>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</si>
  <si>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</si>
  <si>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</si>
  <si>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</si>
  <si>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</si>
  <si>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</si>
  <si>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</si>
  <si>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</si>
  <si>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</si>
  <si>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</si>
  <si>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</si>
  <si>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</si>
  <si>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</si>
  <si>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</si>
  <si>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</si>
  <si>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</si>
  <si>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</si>
  <si>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</si>
  <si>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</si>
  <si>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</si>
  <si>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</si>
  <si>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</si>
  <si>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</si>
  <si>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</si>
  <si>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</si>
  <si>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</si>
  <si>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</si>
  <si>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</si>
  <si>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</si>
  <si>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</si>
  <si>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</si>
  <si>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</si>
  <si>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</si>
  <si>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</si>
  <si>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</si>
  <si>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</si>
  <si>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</si>
  <si>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</si>
  <si>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</si>
  <si>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</si>
  <si>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</si>
  <si>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</si>
  <si>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</si>
  <si>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</si>
  <si>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</si>
  <si>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</si>
  <si>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</si>
  <si>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</si>
  <si>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</si>
  <si>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</si>
  <si>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</si>
  <si>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</si>
  <si>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</si>
  <si>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</si>
  <si>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</si>
  <si>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</si>
  <si>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</si>
  <si>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</si>
  <si>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</si>
  <si>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</si>
  <si>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</si>
  <si>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</si>
  <si>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</si>
  <si>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</si>
  <si>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</si>
  <si>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</si>
  <si>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</si>
  <si>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</si>
  <si>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</si>
  <si>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</si>
  <si>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</si>
  <si>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</si>
  <si>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</si>
  <si>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</si>
  <si>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</si>
  <si>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</si>
  <si>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</si>
  <si>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</si>
  <si>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</si>
  <si>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</si>
  <si>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</si>
  <si>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</si>
  <si>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</si>
  <si>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</si>
  <si>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</si>
  <si>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</si>
  <si>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</si>
  <si>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</si>
  <si>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</si>
  <si>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</si>
  <si>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</si>
  <si>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</si>
  <si>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</si>
  <si>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</si>
  <si>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</si>
  <si>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</si>
  <si>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</si>
  <si>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</si>
  <si>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</si>
  <si>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</si>
  <si>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</si>
  <si>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</si>
  <si>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</si>
  <si>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</si>
  <si>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</si>
  <si>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</si>
  <si>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</si>
  <si>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</si>
  <si>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</si>
  <si>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</si>
  <si>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</si>
  <si>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</si>
  <si>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</si>
  <si>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</si>
  <si>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</si>
  <si>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</si>
  <si>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</si>
  <si>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</si>
  <si>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</si>
  <si>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</si>
  <si>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</si>
  <si>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</si>
  <si>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</si>
  <si>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</si>
  <si>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</si>
  <si>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</si>
  <si>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</si>
  <si>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</si>
  <si>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</si>
  <si>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</si>
  <si>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</si>
  <si>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</si>
  <si>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</si>
  <si>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</si>
  <si>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</si>
  <si>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</si>
  <si>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</si>
  <si>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</si>
  <si>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</si>
  <si>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</si>
  <si>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</si>
  <si>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</si>
  <si>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</si>
  <si>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</si>
  <si>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</si>
  <si>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</si>
  <si>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</si>
  <si>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</si>
  <si>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</si>
  <si>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</si>
  <si>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</si>
  <si>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</si>
  <si>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</si>
  <si>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</si>
  <si>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</si>
  <si>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</si>
  <si>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</si>
  <si>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</si>
  <si>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</si>
  <si>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</si>
  <si>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</si>
  <si>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</si>
  <si>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</si>
  <si>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</si>
  <si>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</si>
  <si>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</si>
  <si>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</si>
  <si>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</si>
  <si>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</si>
  <si>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</si>
  <si>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</si>
  <si>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</si>
  <si>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</si>
  <si>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</si>
  <si>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</si>
  <si>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</si>
  <si>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</si>
  <si>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</si>
  <si>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</si>
  <si>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</si>
  <si>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</si>
  <si>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</si>
  <si>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</si>
  <si>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</si>
  <si>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</si>
  <si>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</si>
  <si>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</si>
  <si>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</si>
  <si>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</si>
  <si>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</si>
  <si>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</si>
  <si>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</si>
  <si>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</si>
  <si>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</si>
  <si>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</si>
  <si>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</si>
  <si>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</si>
  <si>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</si>
  <si>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</si>
  <si>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</si>
  <si>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</si>
  <si>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</si>
  <si>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</si>
  <si>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</si>
  <si>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</si>
  <si>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</si>
  <si>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</si>
  <si>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</si>
  <si>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</si>
  <si>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</si>
  <si>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</si>
  <si>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</si>
  <si>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</si>
  <si>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</si>
  <si>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</si>
  <si>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</si>
  <si>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</si>
  <si>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</si>
  <si>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</si>
  <si>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</si>
  <si>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</si>
  <si>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</si>
  <si>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</si>
  <si>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</si>
  <si>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</si>
  <si>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</si>
  <si>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</si>
  <si>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</si>
  <si>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</si>
  <si>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</si>
  <si>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</si>
  <si>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</si>
  <si>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</si>
  <si>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</si>
  <si>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</si>
  <si>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</si>
  <si>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</si>
  <si>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</si>
  <si>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</si>
  <si>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</si>
  <si>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</si>
  <si>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</si>
  <si>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</si>
  <si>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</si>
  <si>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</si>
  <si>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</si>
  <si>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</si>
  <si>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</si>
  <si>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</si>
  <si>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</si>
  <si>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</si>
  <si>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</si>
  <si>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</si>
  <si>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</si>
  <si>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</si>
  <si>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</si>
  <si>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</si>
  <si>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</si>
  <si>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</si>
  <si>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</si>
  <si>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</si>
  <si>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</si>
  <si>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</si>
  <si>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</si>
  <si>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</si>
  <si>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</si>
  <si>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</si>
  <si>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</si>
  <si>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</si>
  <si>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</si>
  <si>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</si>
  <si>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</si>
  <si>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</si>
  <si>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</si>
  <si>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</si>
  <si>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</si>
  <si>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</si>
  <si>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</si>
  <si>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</si>
  <si>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</si>
  <si>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</si>
  <si>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</si>
  <si>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</si>
  <si>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</si>
  <si>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</si>
  <si>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</si>
  <si>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</si>
  <si>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</si>
  <si>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</si>
  <si>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</si>
  <si>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</si>
  <si>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</si>
  <si>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</si>
  <si>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</si>
  <si>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</si>
  <si>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</si>
  <si>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</si>
  <si>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</si>
  <si>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</si>
  <si>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</si>
  <si>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</si>
  <si>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</si>
  <si>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</si>
  <si>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</si>
  <si>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</si>
  <si>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</si>
  <si>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</si>
  <si>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</si>
  <si>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</si>
  <si>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</si>
  <si>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</si>
  <si>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</si>
  <si>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</si>
  <si>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</si>
  <si>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</si>
  <si>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</si>
  <si>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</si>
  <si>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</si>
  <si>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</si>
  <si>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</si>
  <si>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</si>
  <si>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</si>
  <si>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</si>
  <si>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</si>
  <si>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</si>
  <si>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</si>
  <si>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</si>
  <si>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</si>
  <si>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</si>
  <si>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</si>
  <si>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</si>
  <si>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</si>
  <si>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</si>
  <si>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</si>
  <si>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</si>
  <si>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</si>
  <si>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</si>
  <si>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</si>
  <si>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</si>
  <si>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</si>
  <si>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</si>
  <si>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</si>
  <si>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</si>
  <si>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</si>
  <si>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</si>
  <si>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</si>
  <si>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</si>
  <si>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</si>
  <si>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</si>
  <si>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</si>
  <si>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</si>
  <si>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</si>
  <si>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</si>
  <si>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</si>
  <si>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</si>
  <si>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</si>
  <si>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</si>
  <si>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</si>
  <si>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</si>
  <si>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</si>
  <si>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</si>
  <si>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</si>
  <si>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</si>
  <si>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</si>
  <si>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</si>
  <si>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</si>
  <si>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</si>
  <si>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</si>
  <si>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</si>
  <si>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</si>
  <si>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</si>
  <si>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</si>
  <si>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</si>
  <si>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</si>
  <si>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</si>
  <si>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</si>
  <si>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</si>
  <si>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</si>
  <si>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</si>
  <si>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</si>
  <si>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</si>
  <si>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</si>
  <si>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</si>
  <si>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</si>
  <si>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</si>
  <si>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</si>
  <si>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</si>
  <si>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</si>
  <si>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</si>
  <si>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</si>
  <si>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</si>
  <si>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</si>
  <si>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</si>
  <si>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</si>
  <si>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</si>
  <si>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</si>
  <si>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</si>
  <si>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</si>
  <si>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</si>
  <si>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</si>
  <si>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</si>
  <si>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</si>
  <si>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</si>
  <si>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</si>
  <si>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</si>
  <si>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</si>
  <si>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</si>
  <si>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</si>
  <si>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</si>
  <si>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</si>
  <si>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</si>
  <si>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</si>
  <si>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</si>
  <si>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</si>
  <si>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</si>
  <si>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</si>
  <si>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</si>
  <si>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</si>
  <si>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</si>
  <si>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</si>
  <si>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</si>
  <si>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</si>
  <si>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</si>
  <si>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</si>
  <si>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</si>
  <si>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</si>
  <si>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</si>
  <si>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</si>
  <si>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</si>
  <si>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</si>
  <si>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</si>
  <si>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</si>
  <si>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</si>
  <si>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</si>
  <si>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</si>
  <si>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</si>
  <si>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</si>
  <si>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</si>
  <si>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</si>
  <si>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</si>
  <si>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</si>
  <si>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</si>
  <si>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</si>
  <si>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</si>
  <si>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</si>
  <si>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</si>
  <si>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</si>
  <si>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</si>
  <si>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</si>
  <si>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</si>
  <si>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</si>
  <si>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</si>
  <si>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</si>
  <si>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</si>
  <si>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</si>
  <si>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</si>
  <si>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</si>
  <si>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</si>
  <si>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</si>
  <si>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</si>
  <si>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</si>
  <si>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</si>
  <si>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</si>
  <si>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</si>
  <si>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</si>
  <si>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</si>
  <si>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</si>
  <si>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</si>
  <si>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</si>
  <si>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</si>
  <si>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</si>
  <si>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</si>
  <si>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</si>
  <si>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</si>
  <si>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</si>
  <si>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</si>
  <si>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</si>
  <si>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</si>
  <si>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</si>
  <si>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</si>
  <si>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</si>
  <si>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</si>
  <si>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</si>
  <si>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</si>
  <si>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</si>
  <si>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</si>
  <si>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</si>
  <si>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</si>
  <si>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</si>
  <si>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</si>
  <si>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</si>
  <si>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</si>
  <si>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</si>
  <si>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</si>
  <si>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</si>
  <si>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</si>
  <si>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</si>
  <si>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</si>
  <si>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</si>
  <si>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</si>
  <si>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</si>
  <si>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</si>
  <si>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</si>
  <si>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</si>
  <si>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</si>
  <si>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</si>
  <si>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</si>
  <si>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</si>
  <si>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</si>
  <si>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</si>
  <si>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</si>
  <si>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</si>
  <si>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</si>
  <si>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</si>
  <si>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</si>
  <si>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</si>
  <si>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</si>
  <si>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</si>
  <si>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</si>
  <si>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</si>
  <si>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</si>
  <si>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</si>
  <si>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</si>
  <si>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</si>
  <si>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</si>
  <si>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</si>
  <si>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</si>
  <si>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</si>
  <si>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</si>
  <si>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</si>
  <si>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</si>
  <si>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</si>
  <si>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</si>
  <si>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</si>
  <si>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</si>
  <si>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</si>
  <si>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</si>
  <si>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</si>
  <si>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</si>
  <si>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</si>
  <si>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</si>
  <si>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</si>
  <si>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</si>
  <si>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</si>
  <si>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</si>
  <si>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</si>
  <si>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</si>
  <si>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</si>
  <si>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</si>
  <si>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</si>
  <si>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</si>
  <si>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</si>
  <si>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</si>
  <si>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</si>
  <si>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</si>
  <si>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</si>
  <si>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</si>
  <si>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</si>
  <si>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</si>
  <si>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</si>
  <si>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</si>
  <si>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</si>
  <si>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</si>
  <si>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</si>
  <si>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</si>
  <si>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</si>
  <si>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</si>
  <si>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</si>
  <si>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</si>
  <si>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</si>
  <si>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</si>
  <si>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</si>
  <si>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</si>
  <si>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</si>
  <si>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</si>
  <si>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</si>
  <si>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</si>
  <si>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</si>
  <si>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</si>
  <si>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</si>
  <si>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</si>
  <si>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</si>
  <si>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</si>
  <si>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</si>
  <si>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</si>
  <si>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</si>
  <si>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</si>
  <si>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</si>
  <si>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</si>
  <si>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</si>
  <si>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</si>
  <si>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</si>
  <si>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</si>
  <si>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</si>
  <si>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</si>
  <si>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</si>
  <si>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</si>
  <si>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</si>
  <si>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</si>
  <si>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</si>
  <si>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</si>
  <si>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</si>
  <si>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</si>
  <si>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</si>
  <si>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</si>
  <si>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</si>
  <si>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</si>
  <si>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</si>
  <si>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</si>
  <si>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</si>
  <si>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</si>
  <si>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</si>
  <si>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</si>
  <si>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</si>
  <si>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</si>
  <si>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</si>
  <si>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</si>
  <si>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</si>
  <si>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</si>
  <si>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</si>
  <si>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</si>
  <si>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</si>
  <si>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</si>
  <si>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</si>
  <si>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</si>
  <si>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</si>
  <si>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</si>
  <si>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</si>
  <si>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</si>
  <si>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</si>
  <si>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</si>
  <si>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</si>
  <si>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</si>
  <si>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</si>
  <si>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</si>
  <si>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</si>
  <si>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</si>
  <si>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</si>
  <si>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</si>
  <si>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</si>
  <si>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</si>
  <si>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</si>
  <si>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</si>
  <si>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</si>
  <si>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</si>
  <si>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</si>
  <si>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</si>
  <si>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</si>
  <si>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</si>
  <si>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</si>
  <si>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</si>
  <si>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</si>
  <si>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</si>
  <si>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</si>
  <si>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</si>
  <si>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</si>
  <si>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</si>
  <si>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</si>
  <si>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</si>
  <si>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</si>
  <si>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</si>
  <si>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</si>
  <si>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</si>
  <si>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</si>
  <si>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</si>
  <si>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</si>
  <si>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</si>
  <si>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</si>
  <si>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</si>
  <si>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</si>
  <si>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</si>
  <si>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</si>
  <si>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</si>
  <si>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</si>
  <si>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</si>
  <si>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</si>
  <si>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</si>
  <si>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</si>
  <si>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</si>
  <si>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</si>
  <si>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</si>
  <si>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</si>
  <si>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</si>
  <si>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</si>
  <si>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</si>
  <si>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</si>
  <si>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</si>
  <si>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</si>
  <si>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</si>
  <si>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</si>
  <si>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</si>
  <si>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</si>
  <si>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</si>
  <si>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</si>
  <si>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</si>
  <si>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</si>
  <si>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</si>
  <si>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</si>
  <si>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</si>
  <si>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</si>
  <si>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</si>
  <si>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</si>
  <si>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</si>
  <si>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</si>
  <si>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</si>
  <si>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</si>
  <si>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</si>
  <si>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</si>
  <si>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</si>
  <si>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</si>
  <si>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</si>
  <si>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</si>
  <si>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</si>
  <si>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</si>
  <si>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</si>
  <si>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</si>
  <si>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</si>
  <si>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</si>
  <si>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</si>
  <si>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</si>
  <si>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</si>
  <si>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</si>
  <si>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</si>
  <si>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</si>
  <si>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</si>
  <si>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</si>
  <si>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</si>
  <si>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</si>
  <si>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</si>
  <si>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</si>
  <si>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</si>
  <si>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</si>
  <si>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</si>
  <si>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</si>
  <si>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</si>
  <si>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</si>
  <si>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</si>
  <si>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</si>
  <si>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</si>
  <si>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</si>
  <si>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</si>
  <si>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</si>
  <si>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</si>
  <si>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</si>
  <si>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</si>
  <si>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</si>
  <si>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</si>
  <si>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</si>
  <si>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</si>
  <si>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</si>
  <si>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</si>
  <si>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</si>
  <si>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</si>
  <si>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</si>
  <si>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</si>
  <si>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</si>
  <si>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</si>
  <si>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</si>
  <si>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</si>
  <si>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</si>
  <si>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</si>
  <si>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</si>
  <si>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</si>
  <si>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</si>
  <si>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</si>
  <si>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</si>
  <si>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</si>
  <si>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</si>
  <si>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</si>
  <si>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</si>
  <si>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</si>
  <si>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</si>
  <si>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</si>
  <si>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</si>
  <si>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</si>
  <si>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</si>
  <si>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</si>
  <si>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</si>
  <si>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</si>
  <si>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</si>
  <si>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</si>
  <si>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</si>
  <si>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</si>
  <si>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</si>
  <si>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</si>
  <si>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</si>
  <si>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</si>
  <si>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</si>
  <si>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</si>
  <si>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</si>
  <si>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</si>
  <si>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</si>
  <si>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</si>
  <si>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</si>
  <si>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</si>
  <si>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</si>
  <si>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</si>
  <si>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</si>
  <si>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</si>
  <si>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</si>
  <si>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</si>
  <si>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</si>
  <si>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</si>
  <si>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</si>
  <si>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</si>
  <si>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</si>
  <si>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</si>
  <si>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</si>
  <si>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</si>
  <si>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</si>
  <si>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</si>
  <si>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</si>
  <si>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</si>
  <si>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</si>
  <si>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</si>
  <si>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</si>
  <si>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</si>
  <si>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</si>
  <si>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</si>
  <si>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</si>
  <si>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</si>
  <si>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</si>
  <si>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</si>
  <si>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</si>
  <si>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</si>
  <si>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</si>
  <si>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</si>
  <si>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</si>
  <si>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</si>
  <si>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</si>
  <si>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</si>
  <si>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</si>
  <si>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</si>
  <si>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</si>
  <si>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</si>
  <si>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</si>
  <si>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</si>
  <si>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</si>
  <si>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</si>
  <si>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</si>
  <si>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</si>
  <si>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</si>
  <si>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</si>
  <si>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</si>
  <si>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</si>
  <si>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</si>
  <si>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</si>
  <si>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</si>
  <si>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</si>
  <si>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</si>
  <si>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</si>
  <si>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</si>
  <si>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</si>
  <si>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</si>
  <si>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</si>
  <si>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</si>
  <si>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</si>
  <si>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</si>
  <si>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</si>
  <si>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</si>
  <si>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</si>
  <si>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</si>
  <si>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</si>
  <si>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</si>
  <si>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</si>
  <si>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</si>
  <si>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</si>
  <si>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</si>
  <si>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</si>
  <si>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</si>
  <si>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</si>
  <si>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</si>
  <si>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</si>
  <si>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</si>
  <si>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</si>
  <si>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</si>
  <si>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</si>
  <si>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</si>
  <si>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</si>
  <si>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</si>
  <si>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</si>
  <si>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</si>
  <si>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</si>
  <si>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</si>
  <si>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</si>
  <si>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</si>
  <si>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</si>
  <si>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</si>
  <si>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</si>
  <si>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</si>
  <si>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</si>
  <si>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</si>
  <si>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</si>
  <si>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</si>
  <si>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</si>
  <si>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</si>
  <si>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</si>
  <si>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</si>
  <si>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</si>
  <si>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</si>
  <si>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</si>
  <si>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</si>
  <si>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</si>
  <si>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</si>
  <si>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</si>
  <si>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</si>
  <si>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</si>
  <si>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</si>
  <si>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</si>
  <si>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</si>
  <si>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</si>
  <si>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</si>
  <si>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</si>
  <si>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</si>
  <si>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</si>
  <si>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</si>
  <si>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</si>
  <si>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</si>
  <si>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</si>
  <si>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</si>
  <si>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</si>
  <si>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</si>
  <si>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</si>
  <si>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</si>
  <si>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</si>
  <si>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</si>
  <si>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</si>
  <si>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</si>
  <si>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</si>
  <si>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</si>
  <si>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</si>
  <si>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</si>
  <si>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</si>
  <si>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</si>
  <si>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</si>
  <si>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</si>
  <si>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</si>
  <si>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</si>
  <si>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</si>
  <si>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</si>
  <si>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</si>
  <si>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</si>
  <si>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</si>
  <si>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</si>
  <si>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</si>
  <si>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</si>
  <si>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</si>
  <si>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</si>
  <si>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</si>
  <si>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</si>
  <si>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</si>
  <si>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</si>
  <si>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</si>
  <si>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</si>
  <si>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</si>
  <si>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</si>
  <si>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</si>
  <si>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</si>
  <si>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</si>
  <si>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</si>
  <si>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</si>
  <si>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</si>
  <si>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</si>
  <si>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</si>
  <si>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</si>
  <si>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</si>
  <si>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</si>
  <si>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</si>
  <si>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</si>
  <si>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</si>
  <si>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</si>
  <si>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</si>
  <si>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</si>
  <si>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</si>
  <si>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</si>
  <si>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</si>
  <si>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</si>
  <si>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</si>
  <si>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</si>
  <si>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</si>
  <si>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</si>
  <si>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</si>
  <si>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</si>
  <si>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</si>
  <si>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</si>
  <si>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</si>
  <si>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</si>
  <si>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</si>
  <si>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</si>
  <si>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</si>
  <si>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</si>
  <si>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</si>
  <si>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</si>
  <si>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</si>
  <si>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</si>
  <si>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</si>
  <si>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</si>
  <si>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</si>
  <si>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</si>
  <si>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</si>
  <si>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</si>
  <si>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</si>
  <si>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</si>
  <si>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</si>
  <si>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</si>
  <si>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</si>
  <si>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</si>
  <si>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</si>
  <si>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</si>
  <si>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</si>
  <si>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</si>
  <si>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</si>
  <si>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</si>
  <si>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</si>
  <si>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</si>
  <si>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</si>
  <si>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</si>
  <si>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</si>
  <si>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</si>
  <si>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</si>
  <si>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</si>
  <si>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</si>
  <si>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</si>
  <si>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</si>
  <si>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</si>
  <si>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</si>
  <si>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</si>
  <si>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</si>
  <si>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</si>
  <si>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</si>
  <si>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</si>
  <si>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</si>
  <si>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</si>
  <si>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</si>
  <si>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</si>
  <si>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</si>
  <si>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</si>
  <si>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</si>
  <si>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</si>
  <si>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</si>
  <si>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</si>
  <si>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</si>
  <si>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</si>
  <si>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</si>
  <si>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</si>
  <si>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</si>
  <si>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</si>
  <si>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</si>
  <si>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</si>
  <si>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</si>
  <si>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</si>
  <si>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</si>
  <si>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</si>
  <si>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</si>
  <si>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</si>
  <si>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</si>
  <si>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</si>
  <si>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</si>
  <si>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</si>
  <si>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</si>
  <si>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</si>
  <si>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</si>
  <si>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</si>
  <si>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</si>
  <si>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</si>
  <si>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</si>
  <si>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</si>
  <si>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</si>
  <si>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</si>
  <si>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</si>
  <si>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</si>
  <si>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</si>
  <si>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</si>
  <si>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</si>
  <si>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</si>
  <si>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</si>
  <si>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</si>
  <si>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</si>
  <si>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</si>
  <si>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</si>
  <si>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</si>
  <si>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</si>
  <si>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</si>
  <si>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</si>
  <si>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</si>
  <si>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</si>
  <si>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</si>
  <si>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</si>
  <si>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</si>
  <si>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</si>
  <si>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</si>
  <si>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</si>
  <si>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</si>
  <si>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</si>
  <si>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</si>
  <si>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</si>
  <si>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</si>
  <si>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</si>
  <si>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</si>
  <si>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</si>
  <si>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</si>
  <si>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</si>
  <si>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</si>
  <si>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</si>
  <si>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</si>
  <si>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</si>
  <si>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</si>
  <si>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</si>
  <si>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</si>
  <si>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</si>
  <si>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</si>
  <si>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</si>
  <si>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</si>
  <si>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</si>
  <si>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</si>
  <si>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</si>
  <si>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</si>
  <si>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</si>
  <si>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</si>
  <si>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</si>
  <si>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</si>
  <si>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</si>
  <si>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</si>
  <si>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</si>
  <si>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</si>
  <si>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</si>
  <si>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</si>
  <si>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</si>
  <si>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</si>
  <si>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</si>
  <si>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</si>
  <si>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</si>
  <si>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</si>
  <si>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</si>
  <si>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</si>
  <si>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</si>
  <si>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</si>
  <si>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</si>
  <si>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</si>
  <si>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</si>
  <si>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</si>
  <si>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</si>
  <si>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</si>
  <si>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</si>
  <si>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</si>
  <si>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</si>
  <si>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</si>
  <si>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</si>
  <si>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</si>
  <si>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</si>
  <si>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</si>
  <si>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</si>
  <si>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</si>
  <si>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</si>
  <si>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</si>
  <si>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</si>
  <si>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</si>
  <si>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</si>
  <si>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</si>
  <si>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</si>
  <si>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</si>
  <si>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</si>
  <si>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</si>
  <si>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</si>
  <si>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</si>
  <si>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</si>
  <si>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</si>
  <si>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</si>
  <si>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</si>
  <si>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</si>
  <si>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</si>
  <si>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</si>
  <si>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</si>
  <si>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</si>
  <si>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</si>
  <si>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</si>
  <si>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</si>
  <si>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</si>
  <si>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</si>
  <si>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</si>
  <si>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</si>
  <si>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</si>
  <si>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</si>
  <si>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</si>
  <si>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</si>
  <si>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</si>
  <si>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</si>
  <si>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</si>
  <si>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</si>
  <si>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</si>
  <si>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</si>
  <si>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</si>
  <si>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</si>
  <si>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</si>
  <si>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</si>
  <si>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</si>
  <si>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</si>
  <si>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</si>
  <si>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</si>
  <si>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</si>
  <si>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</si>
  <si>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</si>
  <si>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</si>
  <si>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</si>
  <si>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</si>
  <si>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</si>
  <si>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</si>
  <si>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</si>
  <si>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</si>
  <si>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</si>
  <si>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</si>
  <si>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</si>
  <si>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</si>
  <si>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</si>
  <si>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</si>
  <si>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</si>
  <si>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</si>
  <si>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</si>
  <si>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</si>
  <si>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</si>
  <si>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</si>
  <si>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</si>
  <si>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</si>
  <si>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</si>
  <si>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</si>
  <si>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</si>
  <si>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</si>
  <si>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</si>
  <si>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</si>
  <si>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</si>
  <si>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</si>
  <si>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</si>
  <si>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</si>
  <si>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</si>
  <si>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</si>
  <si>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</si>
  <si>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</si>
  <si>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</si>
  <si>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</si>
  <si>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</si>
  <si>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</si>
  <si>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</si>
  <si>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</si>
  <si>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</si>
  <si>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</si>
  <si>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</si>
  <si>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</si>
  <si>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</si>
  <si>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</si>
  <si>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</si>
  <si>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</si>
  <si>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</si>
  <si>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</si>
  <si>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</si>
  <si>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</si>
  <si>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</si>
  <si>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</si>
  <si>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</si>
  <si>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</si>
  <si>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</si>
  <si>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</si>
  <si>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</si>
  <si>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</si>
  <si>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</si>
  <si>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</si>
  <si>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</si>
  <si>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</si>
  <si>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</si>
  <si>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</si>
  <si>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</si>
  <si>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</si>
  <si>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</si>
  <si>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</si>
  <si>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</si>
  <si>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</si>
  <si>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</si>
  <si>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</si>
  <si>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</si>
  <si>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</si>
  <si>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</si>
  <si>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</si>
  <si>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</si>
  <si>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</si>
  <si>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</si>
  <si>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</si>
  <si>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</si>
  <si>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</si>
  <si>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</si>
  <si>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</si>
  <si>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</si>
  <si>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</si>
  <si>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</si>
  <si>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</si>
  <si>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</si>
  <si>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</si>
  <si>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</si>
  <si>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</si>
  <si>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</si>
  <si>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</si>
  <si>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</si>
  <si>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</si>
  <si>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</si>
  <si>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</si>
  <si>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</si>
  <si>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</si>
  <si>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</si>
  <si>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</si>
  <si>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</si>
  <si>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</si>
  <si>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</si>
  <si>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</si>
  <si>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</si>
  <si>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</si>
  <si>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</si>
  <si>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</si>
  <si>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</si>
  <si>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</si>
  <si>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</si>
  <si>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</si>
  <si>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</si>
  <si>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</si>
  <si>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</si>
  <si>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</si>
  <si>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</si>
  <si>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</si>
  <si>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</si>
  <si>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</si>
  <si>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</si>
  <si>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</si>
  <si>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</si>
  <si>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</si>
  <si>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</si>
  <si>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</si>
  <si>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</si>
  <si>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</si>
  <si>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</si>
  <si>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</si>
  <si>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</si>
  <si>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</si>
  <si>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</si>
  <si>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</si>
  <si>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</si>
  <si>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</si>
  <si>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</si>
  <si>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</si>
  <si>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</si>
  <si>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</si>
  <si>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</si>
  <si>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</si>
  <si>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</si>
  <si>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</si>
  <si>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</si>
  <si>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</si>
  <si>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</si>
  <si>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</si>
  <si>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</si>
  <si>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</si>
  <si>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</si>
  <si>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</si>
  <si>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</si>
  <si>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</si>
  <si>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</si>
  <si>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</si>
  <si>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</si>
  <si>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</si>
  <si>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</si>
  <si>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</si>
  <si>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</si>
  <si>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</si>
  <si>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</si>
  <si>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</si>
  <si>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</si>
  <si>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</si>
  <si>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</si>
  <si>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</si>
  <si>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</si>
  <si>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</si>
  <si>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</si>
  <si>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</si>
  <si>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</si>
  <si>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</si>
  <si>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</si>
  <si>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</si>
  <si>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</si>
  <si>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</si>
  <si>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</si>
  <si>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</si>
  <si>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</si>
  <si>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</si>
  <si>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</si>
  <si>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</si>
  <si>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</si>
  <si>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</si>
  <si>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</si>
  <si>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</si>
  <si>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</si>
  <si>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</si>
  <si>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</si>
  <si>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</si>
  <si>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</si>
  <si>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</si>
  <si>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</si>
  <si>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</si>
  <si>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</si>
  <si>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</si>
  <si>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</si>
  <si>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</si>
  <si>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</si>
  <si>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</si>
  <si>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</si>
  <si>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</si>
  <si>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</si>
  <si>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</si>
  <si>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</si>
  <si>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</si>
  <si>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</si>
  <si>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</si>
  <si>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</si>
  <si>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</si>
  <si>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</si>
  <si>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</si>
  <si>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</si>
  <si>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</si>
  <si>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</si>
  <si>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</si>
  <si>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</si>
  <si>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</si>
  <si>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</si>
  <si>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</si>
  <si>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</si>
  <si>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</si>
  <si>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</si>
  <si>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</si>
  <si>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</si>
  <si>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</si>
  <si>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</si>
  <si>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</si>
  <si>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</si>
  <si>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</si>
  <si>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</si>
  <si>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</si>
  <si>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</si>
  <si>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</si>
  <si>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</si>
  <si>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</si>
  <si>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</si>
  <si>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</si>
  <si>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</si>
  <si>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</si>
  <si>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</si>
  <si>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</si>
  <si>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</si>
  <si>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</si>
  <si>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</si>
  <si>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</si>
  <si>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</si>
  <si>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</si>
  <si>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</si>
  <si>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</si>
  <si>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</si>
  <si>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</si>
  <si>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</si>
  <si>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</si>
  <si>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</si>
  <si>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</si>
  <si>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</si>
  <si>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</si>
  <si>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</si>
  <si>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</si>
  <si>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</si>
  <si>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</si>
  <si>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</si>
  <si>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</si>
  <si>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</si>
  <si>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</si>
  <si>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</si>
  <si>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</si>
  <si>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</si>
  <si>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</si>
  <si>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</si>
  <si>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</si>
  <si>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</si>
  <si>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</si>
  <si>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</si>
  <si>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</si>
  <si>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</si>
  <si>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</si>
  <si>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</si>
  <si>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</si>
  <si>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</si>
  <si>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</si>
  <si>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</si>
  <si>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</si>
  <si>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</si>
  <si>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</si>
  <si>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</si>
  <si>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</si>
  <si>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</si>
  <si>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</si>
  <si>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</si>
  <si>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</si>
  <si>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</si>
  <si>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</si>
  <si>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</si>
  <si>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</si>
  <si>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</si>
  <si>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</si>
  <si>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</si>
  <si>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</si>
  <si>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</si>
  <si>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</si>
  <si>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</si>
  <si>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</si>
  <si>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</si>
  <si>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</si>
  <si>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</si>
  <si>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</si>
  <si>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</si>
  <si>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</si>
  <si>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</si>
  <si>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</si>
  <si>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</si>
  <si>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</si>
  <si>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</si>
  <si>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</si>
  <si>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</si>
  <si>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</si>
  <si>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</si>
  <si>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</si>
  <si>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</si>
  <si>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</si>
  <si>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</si>
  <si>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</si>
  <si>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</si>
  <si>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</si>
  <si>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</si>
  <si>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</si>
  <si>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</si>
  <si>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</si>
  <si>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</si>
  <si>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</si>
  <si>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</si>
  <si>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</si>
  <si>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</si>
  <si>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</si>
  <si>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</si>
  <si>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</si>
  <si>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</si>
  <si>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</si>
  <si>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</si>
  <si>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</si>
  <si>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</si>
  <si>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</si>
  <si>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</si>
  <si>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</si>
  <si>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</si>
  <si>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</si>
  <si>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</si>
  <si>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</si>
  <si>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</si>
  <si>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</si>
  <si>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</si>
  <si>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</si>
  <si>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</si>
  <si>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</si>
  <si>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</si>
  <si>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</si>
  <si>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</si>
  <si>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</si>
  <si>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</si>
  <si>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</si>
  <si>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</si>
  <si>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</si>
  <si>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</si>
  <si>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</si>
  <si>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</si>
  <si>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</si>
  <si>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</si>
  <si>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</si>
  <si>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</si>
  <si>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</si>
  <si>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</si>
  <si>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</si>
  <si>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</si>
  <si>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</si>
  <si>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</si>
  <si>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</si>
  <si>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</si>
  <si>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</si>
  <si>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</si>
  <si>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</si>
  <si>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</si>
  <si>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</si>
  <si>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</si>
  <si>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</si>
  <si>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</si>
  <si>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</si>
  <si>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</si>
  <si>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</si>
  <si>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</si>
  <si>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</si>
  <si>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</si>
  <si>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</si>
  <si>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</si>
  <si>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</si>
  <si>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</si>
  <si>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</si>
  <si>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</si>
  <si>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</si>
  <si>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</si>
  <si>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</si>
  <si>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</si>
  <si>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</si>
  <si>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</si>
  <si>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</si>
  <si>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</si>
  <si>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</si>
  <si>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</si>
  <si>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</si>
  <si>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</si>
  <si>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</si>
  <si>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</si>
  <si>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</si>
  <si>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</si>
  <si>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</si>
  <si>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</si>
  <si>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</si>
  <si>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</si>
  <si>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</si>
  <si>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</si>
  <si>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</si>
  <si>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</si>
  <si>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</si>
  <si>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</si>
  <si>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</si>
  <si>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</si>
  <si>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</si>
  <si>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</si>
  <si>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</si>
  <si>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</si>
  <si>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</si>
  <si>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</si>
  <si>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</si>
  <si>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</si>
  <si>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</si>
  <si>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</si>
  <si>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</si>
  <si>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</si>
  <si>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</si>
  <si>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</si>
  <si>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</si>
  <si>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</si>
  <si>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</si>
  <si>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</si>
  <si>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</si>
  <si>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</si>
  <si>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</si>
  <si>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</si>
  <si>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</si>
  <si>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</si>
  <si>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</si>
  <si>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</si>
  <si>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</si>
  <si>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</si>
  <si>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</si>
  <si>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</si>
  <si>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</si>
  <si>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</si>
  <si>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</si>
  <si>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</si>
  <si>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</si>
  <si>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</si>
  <si>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</si>
  <si>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</si>
  <si>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</si>
  <si>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</si>
  <si>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</si>
  <si>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</si>
  <si>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</si>
  <si>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</si>
  <si>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</si>
  <si>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</si>
  <si>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</si>
  <si>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</si>
  <si>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</si>
  <si>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</si>
  <si>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</si>
  <si>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</si>
  <si>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</si>
  <si>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</si>
  <si>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</si>
  <si>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</si>
  <si>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</si>
  <si>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</si>
  <si>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</si>
  <si>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</si>
  <si>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</si>
  <si>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</si>
  <si>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</si>
  <si>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</si>
  <si>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</si>
  <si>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</si>
  <si>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</si>
  <si>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</si>
  <si>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</si>
  <si>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</si>
  <si>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</si>
  <si>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</si>
  <si>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</si>
  <si>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</si>
  <si>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</si>
  <si>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</si>
  <si>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</si>
  <si>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</si>
  <si>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</si>
  <si>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</si>
  <si>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</si>
  <si>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</si>
  <si>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</si>
  <si>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</si>
  <si>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</si>
  <si>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</si>
  <si>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</si>
  <si>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</si>
  <si>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</si>
  <si>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</si>
  <si>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</si>
  <si>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</si>
  <si>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</si>
  <si>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</si>
  <si>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</si>
  <si>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</si>
  <si>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</si>
  <si>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</si>
  <si>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</si>
  <si>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</si>
  <si>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</si>
  <si>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</si>
  <si>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</si>
  <si>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</si>
  <si>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</si>
  <si>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</si>
  <si>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</si>
  <si>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</si>
  <si>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</si>
  <si>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</si>
  <si>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</si>
  <si>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</si>
  <si>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</si>
  <si>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</si>
  <si>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</si>
  <si>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</si>
  <si>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</si>
  <si>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</si>
  <si>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</si>
  <si>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</si>
  <si>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</si>
  <si>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</si>
  <si>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</si>
  <si>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</si>
  <si>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</si>
  <si>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</si>
  <si>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</si>
  <si>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</si>
  <si>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</si>
  <si>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</si>
  <si>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</si>
  <si>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</si>
  <si>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</si>
  <si>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</si>
  <si>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</si>
  <si>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</si>
  <si>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</si>
  <si>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</si>
  <si>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</si>
  <si>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</si>
  <si>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</si>
  <si>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</si>
  <si>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</si>
  <si>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</si>
  <si>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</si>
  <si>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</si>
  <si>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</si>
  <si>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</si>
  <si>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</si>
  <si>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</si>
  <si>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</si>
  <si>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</si>
  <si>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</si>
  <si>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</si>
  <si>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</si>
  <si>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</si>
  <si>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</si>
  <si>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</si>
  <si>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</si>
  <si>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</si>
  <si>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</si>
  <si>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</si>
  <si>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</si>
  <si>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</si>
  <si>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</si>
  <si>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</si>
  <si>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</si>
  <si>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</si>
  <si>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</si>
  <si>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</si>
  <si>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</si>
  <si>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</si>
  <si>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</si>
  <si>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</si>
  <si>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</si>
  <si>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</si>
  <si>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</si>
  <si>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</si>
  <si>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</si>
  <si>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</si>
  <si>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</si>
  <si>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</si>
  <si>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</si>
  <si>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</si>
  <si>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</si>
  <si>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</si>
  <si>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</si>
  <si>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</si>
  <si>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</si>
  <si>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</si>
  <si>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</si>
  <si>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</si>
  <si>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</si>
  <si>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</si>
  <si>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</si>
  <si>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</si>
  <si>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</si>
  <si>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</si>
  <si>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</si>
  <si>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</si>
  <si>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</si>
  <si>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</si>
  <si>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</si>
  <si>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</si>
  <si>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</si>
  <si>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</si>
  <si>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</si>
  <si>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</si>
  <si>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</si>
  <si>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</si>
  <si>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</si>
  <si>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</si>
  <si>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</si>
  <si>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</si>
  <si>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</si>
  <si>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</si>
  <si>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</si>
  <si>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</si>
  <si>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</si>
  <si>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</si>
  <si>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</si>
  <si>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</si>
  <si>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</si>
  <si>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</si>
  <si>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</si>
  <si>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</si>
  <si>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</si>
  <si>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</si>
  <si>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</si>
  <si>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</si>
  <si>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</si>
  <si>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</si>
  <si>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</si>
  <si>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</si>
  <si>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</si>
  <si>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</si>
  <si>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</si>
  <si>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</si>
  <si>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</si>
  <si>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</si>
  <si>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</si>
  <si>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</si>
  <si>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</si>
  <si>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</si>
  <si>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</si>
  <si>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</si>
  <si>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</si>
  <si>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</si>
  <si>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</si>
  <si>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</si>
  <si>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</si>
  <si>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</si>
  <si>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</si>
  <si>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</si>
  <si>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</si>
  <si>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</si>
  <si>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</si>
  <si>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</si>
  <si>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</si>
  <si>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</si>
  <si>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</si>
  <si>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</si>
  <si>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</si>
  <si>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</si>
  <si>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</si>
  <si>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</si>
  <si>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</si>
  <si>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</si>
  <si>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</si>
  <si>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</si>
  <si>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</si>
  <si>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</si>
  <si>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</si>
  <si>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</si>
  <si>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</si>
  <si>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</si>
  <si>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</si>
  <si>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</si>
  <si>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</si>
  <si>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</si>
  <si>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</si>
  <si>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</si>
  <si>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</si>
  <si>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</si>
  <si>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</si>
  <si>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</si>
  <si>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</si>
  <si>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</si>
  <si>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</si>
  <si>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</si>
  <si>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</si>
  <si>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</si>
  <si>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</si>
  <si>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</si>
  <si>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</si>
  <si>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</si>
  <si>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</si>
  <si>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</si>
  <si>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</si>
  <si>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</si>
  <si>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</si>
  <si>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</si>
  <si>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</si>
  <si>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</si>
  <si>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</si>
  <si>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</si>
  <si>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</si>
  <si>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</si>
  <si>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</si>
  <si>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</si>
  <si>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</si>
  <si>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</si>
  <si>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</si>
  <si>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</si>
  <si>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</si>
  <si>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</si>
  <si>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</si>
  <si>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</si>
  <si>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</si>
  <si>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</si>
  <si>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</si>
  <si>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</si>
  <si>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</si>
  <si>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</si>
  <si>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</si>
  <si>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</si>
  <si>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</si>
  <si>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</si>
  <si>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</si>
  <si>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</si>
  <si>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</si>
  <si>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</si>
  <si>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</si>
  <si>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</si>
  <si>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</si>
  <si>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</si>
  <si>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</si>
  <si>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</si>
  <si>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</si>
  <si>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</si>
  <si>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</si>
  <si>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</si>
  <si>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</si>
  <si>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</si>
  <si>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</si>
  <si>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</si>
  <si>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</si>
  <si>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</si>
  <si>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</si>
  <si>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</si>
  <si>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</si>
  <si>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</si>
  <si>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</si>
  <si>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</si>
  <si>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</si>
  <si>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</si>
  <si>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</si>
  <si>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</si>
  <si>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</si>
  <si>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</si>
  <si>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</si>
  <si>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</si>
  <si>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</si>
  <si>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</si>
  <si>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</si>
  <si>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</si>
  <si>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</si>
  <si>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</si>
  <si>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</si>
  <si>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</si>
  <si>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</si>
  <si>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</si>
  <si>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</si>
  <si>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</si>
  <si>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</si>
  <si>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</si>
  <si>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</si>
  <si>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</si>
  <si>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</si>
  <si>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</si>
  <si>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</si>
  <si>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</si>
  <si>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</si>
  <si>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</si>
  <si>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</si>
  <si>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</si>
  <si>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</si>
  <si>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</si>
  <si>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</si>
  <si>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</si>
  <si>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</si>
  <si>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</si>
  <si>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</si>
  <si>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</si>
  <si>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</si>
  <si>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</si>
  <si>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</si>
  <si>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</si>
  <si>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</si>
  <si>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</si>
  <si>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</si>
  <si>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</si>
  <si>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</si>
  <si>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</si>
  <si>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</si>
  <si>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</si>
  <si>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</si>
  <si>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</si>
  <si>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</si>
  <si>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</si>
  <si>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</si>
  <si>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</si>
  <si>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</si>
  <si>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</si>
  <si>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</si>
  <si>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</si>
  <si>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</si>
  <si>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</si>
  <si>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</si>
  <si>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</si>
  <si>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</si>
  <si>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</si>
  <si>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</si>
  <si>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</si>
  <si>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</si>
  <si>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</si>
  <si>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</si>
  <si>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</si>
  <si>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</si>
  <si>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</si>
  <si>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</si>
  <si>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</si>
  <si>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</si>
  <si>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</si>
  <si>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</si>
  <si>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</si>
  <si>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</si>
  <si>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</si>
  <si>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</si>
  <si>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</si>
  <si>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</si>
  <si>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</si>
  <si>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</si>
  <si>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</si>
  <si>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</si>
  <si>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</si>
  <si>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</si>
  <si>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</si>
  <si>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</si>
  <si>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</si>
  <si>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</si>
  <si>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</si>
  <si>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</si>
  <si>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</si>
  <si>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</si>
  <si>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</si>
  <si>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</si>
  <si>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</si>
  <si>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</si>
  <si>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</si>
  <si>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</si>
  <si>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</si>
  <si>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</si>
  <si>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</si>
  <si>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</si>
  <si>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</si>
  <si>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</si>
  <si>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</si>
  <si>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</si>
  <si>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</si>
  <si>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</si>
  <si>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</si>
  <si>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</si>
  <si>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</si>
  <si>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</si>
  <si>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</si>
  <si>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</si>
  <si>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</si>
  <si>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</si>
  <si>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</si>
  <si>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</si>
  <si>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</si>
  <si>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</si>
  <si>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</si>
  <si>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</si>
  <si>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</si>
  <si>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</si>
  <si>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</si>
  <si>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</si>
  <si>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</si>
  <si>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</si>
  <si>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</si>
  <si>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</si>
  <si>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</si>
  <si>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</si>
  <si>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</si>
  <si>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</si>
  <si>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</si>
  <si>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</si>
  <si>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</si>
  <si>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</si>
  <si>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</si>
  <si>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</si>
  <si>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</si>
  <si>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</si>
  <si>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</si>
  <si>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</si>
  <si>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</si>
  <si>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</si>
  <si>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</si>
  <si>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</si>
  <si>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</si>
  <si>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</si>
  <si>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</si>
  <si>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</si>
  <si>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</si>
  <si>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</si>
  <si>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</si>
  <si>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</si>
  <si>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</si>
  <si>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</si>
  <si>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</si>
  <si>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</si>
  <si>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</si>
  <si>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</si>
  <si>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</si>
  <si>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</si>
  <si>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</si>
  <si>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</si>
  <si>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</si>
  <si>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</si>
  <si>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</si>
  <si>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</si>
  <si>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</si>
  <si>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</si>
  <si>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</si>
  <si>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</si>
  <si>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</si>
  <si>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</si>
  <si>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</si>
  <si>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</si>
  <si>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</si>
  <si>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</si>
  <si>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</si>
  <si>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</si>
  <si>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</si>
  <si>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</si>
  <si>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</si>
  <si>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</si>
  <si>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</si>
  <si>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</si>
  <si>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</si>
  <si>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</si>
  <si>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</si>
  <si>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</si>
  <si>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</si>
  <si>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</si>
  <si>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</si>
  <si>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</si>
  <si>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</si>
  <si>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</si>
  <si>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</si>
  <si>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</si>
  <si>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</si>
  <si>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</si>
  <si>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</si>
  <si>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</si>
  <si>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</si>
  <si>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</si>
  <si>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</si>
  <si>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</si>
  <si>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</si>
  <si>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</si>
  <si>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</si>
  <si>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</si>
  <si>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</si>
  <si>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</si>
  <si>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</si>
  <si>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</si>
  <si>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</si>
  <si>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</si>
  <si>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</si>
  <si>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</si>
  <si>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</si>
  <si>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</si>
  <si>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</si>
  <si>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</si>
  <si>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</si>
  <si>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</si>
  <si>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</si>
  <si>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</si>
  <si>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</si>
  <si>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</si>
  <si>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</si>
  <si>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</si>
  <si>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</si>
  <si>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</si>
  <si>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</si>
  <si>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</si>
  <si>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</si>
  <si>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</si>
  <si>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</si>
  <si>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</si>
  <si>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</si>
  <si>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</si>
  <si>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</si>
  <si>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</si>
  <si>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</si>
  <si>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</si>
  <si>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</si>
  <si>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</si>
  <si>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</si>
  <si>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</si>
  <si>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</si>
  <si>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</si>
  <si>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</si>
  <si>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</si>
  <si>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</si>
  <si>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</si>
  <si>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</si>
  <si>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</si>
  <si>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</si>
  <si>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</si>
  <si>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</si>
  <si>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</si>
  <si>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</si>
  <si>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</si>
  <si>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</si>
  <si>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</si>
  <si>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</si>
  <si>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</si>
  <si>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</si>
  <si>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</si>
  <si>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</si>
  <si>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</si>
  <si>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</si>
  <si>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</si>
  <si>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</si>
  <si>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</si>
  <si>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</si>
  <si>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</si>
  <si>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</si>
  <si>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</si>
  <si>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</si>
  <si>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</si>
  <si>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</si>
  <si>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</si>
  <si>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</si>
  <si>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</si>
  <si>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</si>
  <si>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</si>
  <si>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</si>
  <si>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</si>
  <si>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</si>
  <si>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</si>
  <si>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</si>
  <si>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</si>
  <si>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</si>
  <si>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</si>
  <si>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</si>
  <si>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</si>
  <si>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</si>
  <si>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</si>
  <si>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</si>
  <si>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</si>
  <si>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</si>
  <si>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</si>
  <si>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</si>
  <si>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</si>
  <si>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</si>
  <si>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</si>
  <si>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</si>
  <si>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</si>
  <si>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</si>
  <si>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</si>
  <si>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</si>
  <si>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</si>
  <si>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</si>
  <si>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</si>
  <si>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</si>
  <si>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</si>
  <si>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</si>
  <si>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</si>
  <si>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</si>
  <si>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</si>
  <si>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</si>
  <si>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</si>
  <si>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</si>
  <si>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</si>
  <si>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</si>
  <si>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</si>
  <si>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</si>
  <si>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</si>
  <si>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</si>
  <si>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</si>
  <si>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</si>
  <si>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</si>
  <si>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</si>
  <si>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</si>
  <si>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</si>
  <si>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</si>
  <si>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</si>
  <si>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</si>
  <si>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</si>
  <si>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</si>
  <si>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</si>
  <si>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</si>
  <si>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</si>
  <si>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</si>
  <si>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</si>
  <si>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</si>
  <si>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</si>
  <si>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</si>
  <si>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</si>
  <si>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</si>
  <si>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</si>
  <si>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</si>
  <si>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</si>
  <si>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</si>
  <si>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</si>
  <si>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</si>
  <si>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</si>
  <si>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</si>
  <si>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</si>
  <si>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</si>
  <si>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</si>
  <si>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</si>
  <si>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</si>
  <si>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</si>
  <si>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</si>
  <si>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</si>
  <si>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</si>
  <si>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</si>
  <si>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</si>
  <si>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</si>
  <si>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</si>
  <si>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</si>
  <si>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</si>
  <si>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</si>
  <si>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</si>
  <si>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</si>
  <si>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</si>
  <si>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</si>
  <si>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</si>
  <si>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</si>
  <si>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</si>
  <si>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</si>
  <si>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</si>
  <si>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</si>
  <si>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</si>
  <si>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</si>
  <si>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</si>
  <si>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</si>
  <si>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</si>
  <si>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</si>
  <si>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</si>
  <si>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</si>
  <si>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</si>
  <si>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</si>
  <si>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</si>
  <si>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</si>
  <si>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</si>
  <si>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</si>
  <si>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</si>
  <si>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</si>
  <si>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</si>
  <si>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</si>
  <si>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</si>
  <si>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</si>
  <si>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</si>
  <si>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</si>
  <si>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</si>
  <si>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</si>
  <si>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</si>
  <si>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</si>
  <si>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</si>
  <si>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</si>
  <si>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</si>
  <si>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</si>
  <si>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</si>
  <si>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</si>
  <si>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</si>
  <si>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</si>
  <si>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</si>
  <si>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</si>
  <si>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</si>
  <si>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</si>
  <si>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</si>
  <si>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</si>
  <si>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</si>
  <si>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</si>
  <si>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</si>
  <si>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</si>
  <si>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</si>
  <si>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</si>
  <si>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</si>
  <si>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</si>
  <si>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</si>
  <si>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</si>
  <si>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</si>
  <si>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</si>
  <si>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</si>
  <si>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</si>
  <si>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</si>
  <si>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</si>
  <si>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</si>
  <si>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</si>
  <si>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</si>
  <si>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</si>
  <si>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</si>
  <si>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</si>
  <si>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</si>
  <si>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</si>
  <si>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</si>
  <si>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</si>
  <si>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</si>
  <si>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</si>
  <si>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</si>
  <si>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</si>
  <si>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</si>
  <si>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</si>
  <si>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</si>
  <si>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</si>
  <si>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</si>
  <si>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</si>
  <si>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</si>
  <si>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</si>
  <si>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</si>
  <si>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</si>
  <si>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</si>
  <si>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</si>
  <si>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</si>
  <si>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</si>
  <si>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</si>
  <si>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</si>
  <si>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</si>
  <si>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</si>
  <si>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</si>
  <si>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</si>
  <si>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</si>
  <si>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</si>
  <si>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</si>
  <si>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</si>
  <si>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</si>
  <si>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</si>
  <si>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</si>
  <si>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</si>
  <si>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</si>
  <si>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</si>
  <si>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</si>
  <si>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</si>
  <si>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</si>
  <si>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</si>
  <si>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</si>
  <si>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</si>
  <si>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</si>
  <si>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</si>
  <si>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</si>
  <si>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</si>
  <si>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</si>
  <si>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</si>
  <si>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</si>
  <si>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</si>
  <si>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</si>
  <si>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</si>
  <si>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</si>
  <si>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</si>
  <si>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</si>
  <si>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</si>
  <si>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</si>
  <si>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</si>
  <si>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</si>
  <si>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</si>
  <si>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</si>
  <si>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</si>
  <si>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</si>
  <si>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</si>
  <si>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</si>
  <si>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</si>
  <si>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</si>
  <si>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</si>
  <si>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</si>
  <si>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</si>
  <si>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</si>
  <si>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</si>
  <si>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</si>
  <si>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</si>
  <si>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</si>
  <si>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</si>
  <si>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</si>
  <si>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</si>
  <si>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</si>
  <si>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</si>
  <si>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</si>
  <si>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</si>
  <si>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</si>
  <si>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</si>
  <si>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</si>
  <si>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</si>
  <si>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</si>
  <si>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</si>
  <si>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</si>
  <si>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</si>
  <si>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</si>
  <si>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</si>
  <si>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</si>
  <si>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</si>
  <si>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</si>
  <si>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</si>
  <si>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</si>
  <si>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</si>
  <si>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</si>
  <si>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</si>
  <si>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</si>
  <si>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</si>
  <si>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</si>
  <si>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</si>
  <si>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</si>
  <si>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</si>
  <si>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</si>
  <si>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</si>
  <si>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</si>
  <si>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</si>
  <si>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</si>
  <si>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</si>
  <si>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</si>
  <si>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</si>
  <si>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</si>
  <si>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</si>
  <si>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</si>
  <si>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</si>
  <si>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</si>
  <si>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</si>
  <si>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</si>
  <si>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</si>
  <si>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</si>
  <si>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</si>
  <si>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</si>
  <si>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</si>
  <si>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</si>
  <si>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</si>
  <si>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</si>
  <si>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</si>
  <si>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</si>
  <si>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</si>
  <si>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</si>
  <si>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</si>
  <si>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</si>
  <si>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</si>
  <si>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</si>
  <si>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</si>
  <si>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</si>
  <si>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</si>
  <si>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</si>
  <si>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</si>
  <si>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</si>
  <si>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</si>
  <si>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</si>
  <si>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</si>
  <si>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</si>
  <si>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</si>
  <si>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</si>
  <si>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</si>
  <si>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</si>
  <si>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</si>
  <si>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</si>
  <si>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</si>
  <si>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</si>
  <si>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</si>
  <si>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</si>
  <si>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</si>
  <si>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</si>
  <si>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</si>
  <si>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</si>
  <si>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</si>
  <si>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</si>
  <si>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</si>
  <si>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</si>
  <si>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</si>
  <si>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</si>
  <si>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</si>
  <si>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</si>
  <si>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</si>
  <si>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</si>
  <si>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</si>
  <si>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</si>
  <si>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</si>
  <si>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</si>
  <si>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</si>
  <si>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</si>
  <si>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</si>
  <si>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</si>
  <si>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</si>
  <si>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</si>
  <si>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</si>
  <si>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</si>
  <si>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</si>
  <si>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</si>
  <si>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</si>
  <si>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</si>
  <si>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</si>
  <si>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</si>
  <si>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</si>
  <si>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</si>
  <si>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</si>
  <si>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</si>
  <si>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</si>
  <si>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</si>
  <si>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</si>
  <si>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</si>
  <si>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</si>
  <si>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</si>
  <si>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</si>
  <si>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</si>
  <si>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</si>
  <si>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</si>
  <si>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</si>
  <si>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</si>
  <si>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</si>
  <si>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</si>
  <si>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</si>
  <si>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</si>
  <si>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</si>
  <si>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</si>
  <si>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</si>
  <si>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</si>
  <si>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</si>
  <si>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</si>
  <si>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</si>
  <si>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</si>
  <si>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</si>
  <si>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</si>
  <si>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</si>
  <si>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</si>
  <si>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</si>
  <si>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</si>
  <si>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</si>
  <si>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</si>
  <si>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</si>
  <si>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</si>
  <si>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</si>
  <si>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</si>
  <si>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</si>
  <si>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</si>
  <si>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</si>
  <si>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</si>
  <si>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</si>
  <si>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</si>
  <si>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</si>
  <si>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</si>
  <si>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</si>
  <si>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</si>
  <si>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</si>
  <si>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</si>
  <si>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</si>
  <si>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</si>
  <si>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</si>
  <si>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</si>
  <si>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</si>
  <si>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</si>
  <si>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</si>
  <si>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</si>
  <si>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</si>
  <si>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</si>
  <si>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</si>
  <si>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</si>
  <si>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</si>
  <si>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</si>
  <si>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</si>
  <si>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</si>
  <si>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</si>
  <si>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</si>
  <si>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</si>
  <si>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</si>
  <si>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</si>
  <si>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</si>
  <si>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</si>
  <si>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</si>
  <si>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</si>
  <si>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</si>
  <si>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</si>
  <si>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</si>
  <si>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</si>
  <si>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</si>
  <si>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</si>
  <si>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</si>
  <si>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</si>
  <si>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</si>
  <si>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</si>
  <si>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</si>
  <si>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</si>
  <si>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</si>
  <si>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</si>
  <si>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</si>
  <si>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</si>
  <si>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</si>
  <si>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</si>
  <si>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</si>
  <si>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</si>
  <si>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</si>
  <si>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</si>
  <si>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</si>
  <si>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</si>
  <si>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</si>
  <si>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</si>
  <si>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</si>
  <si>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</si>
  <si>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</si>
  <si>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</si>
  <si>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</si>
  <si>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</si>
  <si>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</si>
  <si>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</si>
  <si>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</si>
  <si>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</si>
  <si>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</si>
  <si>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</si>
  <si>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</si>
  <si>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</si>
  <si>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</si>
  <si>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</si>
  <si>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</si>
  <si>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</si>
  <si>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</si>
  <si>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</si>
  <si>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</si>
  <si>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</si>
  <si>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</si>
  <si>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</si>
  <si>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</si>
  <si>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</si>
  <si>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</si>
  <si>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</si>
  <si>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</si>
  <si>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</si>
  <si>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</si>
  <si>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</si>
  <si>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</si>
  <si>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</si>
  <si>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</si>
  <si>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</si>
  <si>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</si>
  <si>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</si>
  <si>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</si>
  <si>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</si>
  <si>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</si>
  <si>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</si>
  <si>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</si>
  <si>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</si>
  <si>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</si>
  <si>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</si>
  <si>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</si>
  <si>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</si>
  <si>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</si>
  <si>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</si>
  <si>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</si>
  <si>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</si>
  <si>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</si>
  <si>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</si>
  <si>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</si>
  <si>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</si>
  <si>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</si>
  <si>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</si>
  <si>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</si>
  <si>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</si>
  <si>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</si>
  <si>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</si>
  <si>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</si>
  <si>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</si>
  <si>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</si>
  <si>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</si>
  <si>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</si>
  <si>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</si>
  <si>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</si>
  <si>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</si>
  <si>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</si>
  <si>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</si>
  <si>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</si>
  <si>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</si>
  <si>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</si>
  <si>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</si>
  <si>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</si>
  <si>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</si>
  <si>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</si>
  <si>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</si>
  <si>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</si>
  <si>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</si>
  <si>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</si>
  <si>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</si>
  <si>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</si>
  <si>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</si>
  <si>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</si>
  <si>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</si>
  <si>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</si>
  <si>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</si>
  <si>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</si>
  <si>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</si>
  <si>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</si>
  <si>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</si>
  <si>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</si>
  <si>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</si>
  <si>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</si>
  <si>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</si>
  <si>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</si>
  <si>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</si>
  <si>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</si>
  <si>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</si>
  <si>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</si>
  <si>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</si>
  <si>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</si>
  <si>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</si>
  <si>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</si>
  <si>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</si>
  <si>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</si>
  <si>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</si>
  <si>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</si>
  <si>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</si>
  <si>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</si>
  <si>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</si>
  <si>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</si>
  <si>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</si>
  <si>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</si>
  <si>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</si>
  <si>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</si>
  <si>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</si>
  <si>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</si>
  <si>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</si>
  <si>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</si>
  <si>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</si>
  <si>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</si>
  <si>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</si>
  <si>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</si>
  <si>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</si>
  <si>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</si>
  <si>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</si>
  <si>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</si>
  <si>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</si>
  <si>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</si>
  <si>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</si>
  <si>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</si>
  <si>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</si>
  <si>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</si>
  <si>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</si>
  <si>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</si>
  <si>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</si>
  <si>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</si>
  <si>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</si>
  <si>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</si>
  <si>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</si>
  <si>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</si>
  <si>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</si>
  <si>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</si>
  <si>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</si>
  <si>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</si>
  <si>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</si>
  <si>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</si>
  <si>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</si>
  <si>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</si>
  <si>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</si>
  <si>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</si>
  <si>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</si>
  <si>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</si>
  <si>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</si>
  <si>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</si>
  <si>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</si>
  <si>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</si>
  <si>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</si>
  <si>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</si>
  <si>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</si>
  <si>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</si>
  <si>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</si>
  <si>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</si>
  <si>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</si>
  <si>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</si>
  <si>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</si>
  <si>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</si>
  <si>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</si>
  <si>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</si>
  <si>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</si>
  <si>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</si>
  <si>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</si>
  <si>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</si>
  <si>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</si>
  <si>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</si>
  <si>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</si>
  <si>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</si>
  <si>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</si>
  <si>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</si>
  <si>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</si>
  <si>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</si>
  <si>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</si>
  <si>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</si>
  <si>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</si>
  <si>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</si>
  <si>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</si>
  <si>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</si>
  <si>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</si>
  <si>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</si>
  <si>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</si>
  <si>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</si>
  <si>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</si>
  <si>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</si>
  <si>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</si>
  <si>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</si>
  <si>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</si>
  <si>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</si>
  <si>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</si>
  <si>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</si>
  <si>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</si>
  <si>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</si>
  <si>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</si>
  <si>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</si>
  <si>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</si>
  <si>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</si>
  <si>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</si>
  <si>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</si>
  <si>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</si>
  <si>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</si>
  <si>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</si>
  <si>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</si>
  <si>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</si>
  <si>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</si>
  <si>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</si>
  <si>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</si>
  <si>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</si>
  <si>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</si>
  <si>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</si>
  <si>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</si>
  <si>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</si>
  <si>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</si>
  <si>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</si>
  <si>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</si>
  <si>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</si>
  <si>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</si>
  <si>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</si>
  <si>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</si>
  <si>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</si>
  <si>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</si>
  <si>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</si>
  <si>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</si>
  <si>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</si>
  <si>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</si>
  <si>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</si>
  <si>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</si>
  <si>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</si>
  <si>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</si>
  <si>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</si>
  <si>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</si>
  <si>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</si>
  <si>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</si>
  <si>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</si>
  <si>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</si>
  <si>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</si>
  <si>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</si>
  <si>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</si>
  <si>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</si>
  <si>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</si>
  <si>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</si>
  <si>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</si>
  <si>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</si>
  <si>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</si>
  <si>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</si>
  <si>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</si>
  <si>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</si>
  <si>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</si>
  <si>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</si>
  <si>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</si>
  <si>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</si>
  <si>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</si>
  <si>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</si>
  <si>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</si>
  <si>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</si>
  <si>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</si>
  <si>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</si>
  <si>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</si>
  <si>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</si>
  <si>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</si>
  <si>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</si>
  <si>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</si>
  <si>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</si>
  <si>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</si>
  <si>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</si>
  <si>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</si>
  <si>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</si>
  <si>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</si>
  <si>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</si>
  <si>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</si>
  <si>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</si>
  <si>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</si>
  <si>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</si>
  <si>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</si>
  <si>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</si>
  <si>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</si>
  <si>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</si>
  <si>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</si>
  <si>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</si>
  <si>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</si>
  <si>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</si>
  <si>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</si>
  <si>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</si>
  <si>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</si>
  <si>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</si>
  <si>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</si>
  <si>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</si>
  <si>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</si>
  <si>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</si>
  <si>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</si>
  <si>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</si>
  <si>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</si>
  <si>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</si>
  <si>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</si>
  <si>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</si>
  <si>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</si>
  <si>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</si>
  <si>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</si>
  <si>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</si>
  <si>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</si>
  <si>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</si>
  <si>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</si>
  <si>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</si>
  <si>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</si>
  <si>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</si>
  <si>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</si>
  <si>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</si>
  <si>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</si>
  <si>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</si>
  <si>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</si>
  <si>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</si>
  <si>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</si>
  <si>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</si>
  <si>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</si>
  <si>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</si>
  <si>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</si>
  <si>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</si>
  <si>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</si>
  <si>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</si>
  <si>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</si>
  <si>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</si>
  <si>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</si>
  <si>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</si>
  <si>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</si>
  <si>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</si>
  <si>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</si>
  <si>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</si>
  <si>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</si>
  <si>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</si>
  <si>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</si>
  <si>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</si>
  <si>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</si>
  <si>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</si>
  <si>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</si>
  <si>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</si>
  <si>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</si>
  <si>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</si>
  <si>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</si>
  <si>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</si>
  <si>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</si>
  <si>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</si>
  <si>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</si>
  <si>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</si>
  <si>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</si>
  <si>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</si>
  <si>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</si>
  <si>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</si>
  <si>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</si>
  <si>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</si>
  <si>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</si>
  <si>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</si>
  <si>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</si>
  <si>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</si>
  <si>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</si>
  <si>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</si>
  <si>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</si>
  <si>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</si>
  <si>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</si>
  <si>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</si>
  <si>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</si>
  <si>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</si>
  <si>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</si>
  <si>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</si>
  <si>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</si>
  <si>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</si>
  <si>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</si>
  <si>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</si>
  <si>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</si>
  <si>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</si>
  <si>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</si>
  <si>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</si>
  <si>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</si>
  <si>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</si>
  <si>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</si>
  <si>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</si>
  <si>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</si>
  <si>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</si>
  <si>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</si>
  <si>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</si>
  <si>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</si>
  <si>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</si>
  <si>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</si>
  <si>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</si>
  <si>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</si>
  <si>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</si>
  <si>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</si>
  <si>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</si>
  <si>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</si>
  <si>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</si>
  <si>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</si>
  <si>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</si>
  <si>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</si>
  <si>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</si>
  <si>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</si>
  <si>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</si>
  <si>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</si>
  <si>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</si>
  <si>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</si>
  <si>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</si>
  <si>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</si>
  <si>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</si>
  <si>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</si>
  <si>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</si>
  <si>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</si>
  <si>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</si>
  <si>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</si>
  <si>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</si>
  <si>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</si>
  <si>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</si>
  <si>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</si>
  <si>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</si>
  <si>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</si>
  <si>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</si>
  <si>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</si>
  <si>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</si>
  <si>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</si>
  <si>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</si>
  <si>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</si>
  <si>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</si>
  <si>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</si>
  <si>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</si>
  <si>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</si>
  <si>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</si>
  <si>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</si>
  <si>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</si>
  <si>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</si>
  <si>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</si>
  <si>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</si>
  <si>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</si>
  <si>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</si>
  <si>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</si>
  <si>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</si>
  <si>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</si>
  <si>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</si>
  <si>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</si>
  <si>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</si>
  <si>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</si>
  <si>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</si>
  <si>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</si>
  <si>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</si>
  <si>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</si>
  <si>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</si>
  <si>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</si>
  <si>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</si>
  <si>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</si>
  <si>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</si>
  <si>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</si>
  <si>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</si>
  <si>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</si>
  <si>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</si>
  <si>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</si>
  <si>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</si>
  <si>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</si>
  <si>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</si>
  <si>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</si>
  <si>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</si>
  <si>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</si>
  <si>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</si>
  <si>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</si>
  <si>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</si>
  <si>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</si>
  <si>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</si>
  <si>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</si>
  <si>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</si>
  <si>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</si>
  <si>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</si>
  <si>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</si>
  <si>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</si>
  <si>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</si>
  <si>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</si>
  <si>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</si>
  <si>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</si>
  <si>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</si>
  <si>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</si>
  <si>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</si>
  <si>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</si>
  <si>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</si>
  <si>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</si>
  <si>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</si>
  <si>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</si>
  <si>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</si>
  <si>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</si>
  <si>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</si>
  <si>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</si>
  <si>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</si>
  <si>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</si>
  <si>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</si>
  <si>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</si>
  <si>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</si>
  <si>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</si>
  <si>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</si>
  <si>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</si>
  <si>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</si>
  <si>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</si>
  <si>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</si>
  <si>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</si>
  <si>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</si>
  <si>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</si>
  <si>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</si>
  <si>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</si>
  <si>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</si>
  <si>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</si>
  <si>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</si>
  <si>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</si>
  <si>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</si>
  <si>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</si>
  <si>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</si>
  <si>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</si>
  <si>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</si>
  <si>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</si>
  <si>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</si>
  <si>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</si>
  <si>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</si>
  <si>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</si>
  <si>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</si>
  <si>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</si>
  <si>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</si>
  <si>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</si>
  <si>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</si>
  <si>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</si>
  <si>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</si>
  <si>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</si>
  <si>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</si>
  <si>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</si>
  <si>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</si>
  <si>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</si>
  <si>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</si>
  <si>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</si>
  <si>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</si>
  <si>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</si>
  <si>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</si>
  <si>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</si>
  <si>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</si>
  <si>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</si>
  <si>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</si>
  <si>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</si>
  <si>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</si>
  <si>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</si>
  <si>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</si>
  <si>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</si>
  <si>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</si>
  <si>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</si>
  <si>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</si>
  <si>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</si>
  <si>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</si>
  <si>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</si>
  <si>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</si>
  <si>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</si>
  <si>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</si>
  <si>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</si>
  <si>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</si>
  <si>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</si>
  <si>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</si>
  <si>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</si>
  <si>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</si>
  <si>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</si>
  <si>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</si>
  <si>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</si>
  <si>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</si>
  <si>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</si>
  <si>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</si>
  <si>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</si>
  <si>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</si>
  <si>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</si>
  <si>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</si>
  <si>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</si>
  <si>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</si>
  <si>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</si>
  <si>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</si>
  <si>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</si>
  <si>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</si>
  <si>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</si>
  <si>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</si>
  <si>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</si>
  <si>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</si>
  <si>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</si>
  <si>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</si>
  <si>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</si>
  <si>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</si>
  <si>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</si>
  <si>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</si>
  <si>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</si>
  <si>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</si>
  <si>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</si>
  <si>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</si>
  <si>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</si>
  <si>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</si>
  <si>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</si>
  <si>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</si>
  <si>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</si>
  <si>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</si>
  <si>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</si>
  <si>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</si>
  <si>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</si>
  <si>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</si>
  <si>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</si>
  <si>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</si>
  <si>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</si>
  <si>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</si>
  <si>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</si>
  <si>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</si>
  <si>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</si>
  <si>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</si>
  <si>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</si>
  <si>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</si>
  <si>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</si>
  <si>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</si>
  <si>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</si>
  <si>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</si>
  <si>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</si>
  <si>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</si>
  <si>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</si>
  <si>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</si>
  <si>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</si>
  <si>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</si>
  <si>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</si>
  <si>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</si>
  <si>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</si>
  <si>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</si>
  <si>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</si>
  <si>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</si>
  <si>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</si>
  <si>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</si>
  <si>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</si>
  <si>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</si>
  <si>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</si>
  <si>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</si>
  <si>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</si>
  <si>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</si>
  <si>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</si>
  <si>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</si>
  <si>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</si>
  <si>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</si>
  <si>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</si>
  <si>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</si>
  <si>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</si>
  <si>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</si>
  <si>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</si>
  <si>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</si>
  <si>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</si>
  <si>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</si>
  <si>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</si>
  <si>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</si>
  <si>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</si>
  <si>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</si>
  <si>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</si>
  <si>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</si>
  <si>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</si>
  <si>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</si>
  <si>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</si>
  <si>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</si>
  <si>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</si>
  <si>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</si>
  <si>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</si>
  <si>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</si>
  <si>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</si>
  <si>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</si>
  <si>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</si>
  <si>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</si>
  <si>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</si>
  <si>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</si>
  <si>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</si>
  <si>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</si>
  <si>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</si>
  <si>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</si>
  <si>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</si>
  <si>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</si>
  <si>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</si>
  <si>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</si>
  <si>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</si>
  <si>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</si>
  <si>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</si>
  <si>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</si>
  <si>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</si>
  <si>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</si>
  <si>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</si>
  <si>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</si>
  <si>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</si>
  <si>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</si>
  <si>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</si>
  <si>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</si>
  <si>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</si>
  <si>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</si>
  <si>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</si>
  <si>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</si>
  <si>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</si>
  <si>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</si>
  <si>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</si>
  <si>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</si>
  <si>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</si>
  <si>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</si>
  <si>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</si>
  <si>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</si>
  <si>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</si>
  <si>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</si>
  <si>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</si>
  <si>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</si>
  <si>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</si>
  <si>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</si>
  <si>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</si>
  <si>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</si>
  <si>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</si>
  <si>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</si>
  <si>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</si>
  <si>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</si>
  <si>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</si>
  <si>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</si>
  <si>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</si>
  <si>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</si>
  <si>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</si>
  <si>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</si>
  <si>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</si>
  <si>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</si>
  <si>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</si>
  <si>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</si>
  <si>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</si>
  <si>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</si>
  <si>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</si>
  <si>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</si>
  <si>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</si>
  <si>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</si>
  <si>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</si>
  <si>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</si>
  <si>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</si>
  <si>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</si>
  <si>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</si>
  <si>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</si>
  <si>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</si>
  <si>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</si>
  <si>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</si>
  <si>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</si>
  <si>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</si>
  <si>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</si>
  <si>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</si>
  <si>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</si>
  <si>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</si>
  <si>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</si>
  <si>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</si>
  <si>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</si>
  <si>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</si>
  <si>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</si>
  <si>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</si>
  <si>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</si>
  <si>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</si>
  <si>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</si>
  <si>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</si>
  <si>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</si>
  <si>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</si>
  <si>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</si>
  <si>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</si>
  <si>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</si>
  <si>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</si>
  <si>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</si>
  <si>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</si>
  <si>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</si>
  <si>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</si>
  <si>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</si>
  <si>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</si>
  <si>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</si>
  <si>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</si>
  <si>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</si>
  <si>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</si>
  <si>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</si>
  <si>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</si>
  <si>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</si>
  <si>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</si>
  <si>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</si>
  <si>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</si>
  <si>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</si>
  <si>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</si>
  <si>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</si>
  <si>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</si>
  <si>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</si>
  <si>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</si>
  <si>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</si>
  <si>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</si>
  <si>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</si>
  <si>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</si>
  <si>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</si>
  <si>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</si>
  <si>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</si>
  <si>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</si>
  <si>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</si>
  <si>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</si>
  <si>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</si>
  <si>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</si>
  <si>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</si>
  <si>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</si>
  <si>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</si>
  <si>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</si>
  <si>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</si>
  <si>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</si>
  <si>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</si>
  <si>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</si>
  <si>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</si>
  <si>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</si>
  <si>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</si>
  <si>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</si>
  <si>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</si>
  <si>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</si>
  <si>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</si>
  <si>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</si>
  <si>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</si>
  <si>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</si>
  <si>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</si>
  <si>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</si>
  <si>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</si>
  <si>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</si>
  <si>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</si>
  <si>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</si>
  <si>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</si>
  <si>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</si>
  <si>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</si>
  <si>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</si>
  <si>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</si>
  <si>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</si>
  <si>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</si>
  <si>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</si>
  <si>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</si>
  <si>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</si>
  <si>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</si>
  <si>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</si>
  <si>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</si>
  <si>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</si>
  <si>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</si>
  <si>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</si>
  <si>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</si>
  <si>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</si>
  <si>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</si>
  <si>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</si>
  <si>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</si>
  <si>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</si>
  <si>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</si>
  <si>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</si>
  <si>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</si>
  <si>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</si>
  <si>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</si>
  <si>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</si>
  <si>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</si>
  <si>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</si>
  <si>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</si>
  <si>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</si>
  <si>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</si>
  <si>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</si>
  <si>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</si>
  <si>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</si>
  <si>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</si>
  <si>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</si>
  <si>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</si>
  <si>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</si>
  <si>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</si>
  <si>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</si>
  <si>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</si>
  <si>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</si>
  <si>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</si>
  <si>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</si>
  <si>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</si>
  <si>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</si>
  <si>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</si>
  <si>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</si>
  <si>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</si>
  <si>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</si>
  <si>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</si>
  <si>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</si>
  <si>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</si>
  <si>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</si>
  <si>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</si>
  <si>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</si>
  <si>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</si>
  <si>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</si>
  <si>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</si>
  <si>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</si>
  <si>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</si>
  <si>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</si>
  <si>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</si>
  <si>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</si>
  <si>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</si>
  <si>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</si>
  <si>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</si>
  <si>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</si>
  <si>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</si>
  <si>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</si>
  <si>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</si>
  <si>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</si>
  <si>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</si>
  <si>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</si>
  <si>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</si>
  <si>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</si>
  <si>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</si>
  <si>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</si>
  <si>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</si>
  <si>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</si>
  <si>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</si>
  <si>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</si>
  <si>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</si>
  <si>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</si>
  <si>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</si>
  <si>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</si>
  <si>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</si>
  <si>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</si>
  <si>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</si>
  <si>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</si>
  <si>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</si>
  <si>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</si>
  <si>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</si>
  <si>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</si>
  <si>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</si>
  <si>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</si>
  <si>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</si>
  <si>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</si>
  <si>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</si>
  <si>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</si>
  <si>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</si>
  <si>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</si>
  <si>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</si>
  <si>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</si>
  <si>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</si>
  <si>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</si>
  <si>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</si>
  <si>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</si>
  <si>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</si>
  <si>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</si>
  <si>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</si>
  <si>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</si>
  <si>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</si>
  <si>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</si>
  <si>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</si>
  <si>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</si>
  <si>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</si>
  <si>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</si>
  <si>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</si>
  <si>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</si>
  <si>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</si>
  <si>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</si>
  <si>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</si>
  <si>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</si>
  <si>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</si>
  <si>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</si>
  <si>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</si>
  <si>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</si>
  <si>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</si>
  <si>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</si>
  <si>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</si>
  <si>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</si>
  <si>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</si>
  <si>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</si>
  <si>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</si>
  <si>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</si>
  <si>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</si>
  <si>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</si>
  <si>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</si>
  <si>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</si>
  <si>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</si>
  <si>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</si>
  <si>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</si>
  <si>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</si>
  <si>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</si>
  <si>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</si>
  <si>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</si>
  <si>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</si>
  <si>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</si>
  <si>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</si>
  <si>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</si>
  <si>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</si>
  <si>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</si>
  <si>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</si>
  <si>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</si>
  <si>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</si>
  <si>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</si>
  <si>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</si>
  <si>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</si>
  <si>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</si>
  <si>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</si>
  <si>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</si>
  <si>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</si>
  <si>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</si>
  <si>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</si>
  <si>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</si>
  <si>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</si>
  <si>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</si>
  <si>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</si>
  <si>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</si>
  <si>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</si>
  <si>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</si>
  <si>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</si>
  <si>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</si>
  <si>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</si>
  <si>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</si>
  <si>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</si>
  <si>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</si>
  <si>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</si>
  <si>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</si>
  <si>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</si>
  <si>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</si>
  <si>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</si>
  <si>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</si>
  <si>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</si>
  <si>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</si>
  <si>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</si>
  <si>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</si>
  <si>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</si>
  <si>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</si>
  <si>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</si>
  <si>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</si>
  <si>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</si>
  <si>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</si>
  <si>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</si>
  <si>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</si>
  <si>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</si>
  <si>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</si>
  <si>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</si>
  <si>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</si>
  <si>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</si>
  <si>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</si>
  <si>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</si>
  <si>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</si>
  <si>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</si>
  <si>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</si>
  <si>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</si>
  <si>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</si>
  <si>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</si>
  <si>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</si>
  <si>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</si>
  <si>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</si>
  <si>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</si>
  <si>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</si>
  <si>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</si>
  <si>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</si>
  <si>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</si>
  <si>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</si>
  <si>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</si>
  <si>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</si>
  <si>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</si>
  <si>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</si>
  <si>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</si>
  <si>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</si>
  <si>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</si>
  <si>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</si>
  <si>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</si>
  <si>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</si>
  <si>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</si>
  <si>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</si>
  <si>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</si>
  <si>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</si>
  <si>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</si>
  <si>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</si>
  <si>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</si>
  <si>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</si>
  <si>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</si>
  <si>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</si>
  <si>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</si>
  <si>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</si>
  <si>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</si>
  <si>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</si>
  <si>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</si>
  <si>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</si>
  <si>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</si>
  <si>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</si>
  <si>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</si>
  <si>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</si>
  <si>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</si>
  <si>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</si>
  <si>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</si>
  <si>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</si>
  <si>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</si>
  <si>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</si>
  <si>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</si>
  <si>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</si>
  <si>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</si>
  <si>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</si>
  <si>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</si>
  <si>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</si>
  <si>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</si>
  <si>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</si>
  <si>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</si>
  <si>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</si>
  <si>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</si>
  <si>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</si>
  <si>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</si>
  <si>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</si>
  <si>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</si>
  <si>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</si>
  <si>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</si>
  <si>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</si>
  <si>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</si>
  <si>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</si>
  <si>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</si>
  <si>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</si>
  <si>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</si>
  <si>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</si>
  <si>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</si>
  <si>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</si>
  <si>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</si>
  <si>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</si>
  <si>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</si>
  <si>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</si>
  <si>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</si>
  <si>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</si>
  <si>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</si>
  <si>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</si>
  <si>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</si>
  <si>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</si>
  <si>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</si>
  <si>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</si>
  <si>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</si>
  <si>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</si>
  <si>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</si>
  <si>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</si>
  <si>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</si>
  <si>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</si>
  <si>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</si>
  <si>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</si>
  <si>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</si>
  <si>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</si>
  <si>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</si>
  <si>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</si>
  <si>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</si>
  <si>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</si>
  <si>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</si>
  <si>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</si>
  <si>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</si>
  <si>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</si>
  <si>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</si>
  <si>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</si>
  <si>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</si>
  <si>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</si>
  <si>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</si>
  <si>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</si>
  <si>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</si>
  <si>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</si>
  <si>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</si>
  <si>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</si>
  <si>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</si>
  <si>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</si>
  <si>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</si>
  <si>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</si>
  <si>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</si>
  <si>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</si>
  <si>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</si>
  <si>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</si>
  <si>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</si>
  <si>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</si>
  <si>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</si>
  <si>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</si>
  <si>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</si>
  <si>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</si>
  <si>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</si>
  <si>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</si>
  <si>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</si>
  <si>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</si>
  <si>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</si>
  <si>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</si>
  <si>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</si>
  <si>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</si>
  <si>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</si>
  <si>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</si>
  <si>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</si>
  <si>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</si>
  <si>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</si>
  <si>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</si>
  <si>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</si>
  <si>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</si>
  <si>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</si>
  <si>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</si>
  <si>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</si>
  <si>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</si>
  <si>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</si>
  <si>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</si>
  <si>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</si>
  <si>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</si>
  <si>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</si>
  <si>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</si>
  <si>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</si>
  <si>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</si>
  <si>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</si>
  <si>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</si>
  <si>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</si>
  <si>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</si>
  <si>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</si>
  <si>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</si>
  <si>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</si>
  <si>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</si>
  <si>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</si>
  <si>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</si>
  <si>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</si>
  <si>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</si>
  <si>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</si>
  <si>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</si>
  <si>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</si>
  <si>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</si>
  <si>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</si>
  <si>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</si>
  <si>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</si>
  <si>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</si>
  <si>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</si>
  <si>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</si>
  <si>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</si>
  <si>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</si>
  <si>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</si>
  <si>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</si>
  <si>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</si>
  <si>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</si>
  <si>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</si>
  <si>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</si>
  <si>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</si>
  <si>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</si>
  <si>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</si>
  <si>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</si>
  <si>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</si>
  <si>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</si>
  <si>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</si>
  <si>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</si>
  <si>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</si>
  <si>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</si>
  <si>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</si>
  <si>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</si>
  <si>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</si>
  <si>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</si>
  <si>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</si>
  <si>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</si>
  <si>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</si>
  <si>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</si>
  <si>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</si>
  <si>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</si>
  <si>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</si>
  <si>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</si>
  <si>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</si>
  <si>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</si>
  <si>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</si>
  <si>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</si>
  <si>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</si>
  <si>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</si>
  <si>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</si>
  <si>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</si>
  <si>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</si>
  <si>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</si>
  <si>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</si>
  <si>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</si>
  <si>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</si>
  <si>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</si>
  <si>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</si>
  <si>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</si>
  <si>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</si>
  <si>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</si>
  <si>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</si>
  <si>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</si>
  <si>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</si>
  <si>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</si>
  <si>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</si>
  <si>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</si>
  <si>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</si>
  <si>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</si>
  <si>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</si>
  <si>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</si>
  <si>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</si>
  <si>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</si>
  <si>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</si>
  <si>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</si>
  <si>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</si>
  <si>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</si>
  <si>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</si>
  <si>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</si>
  <si>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</si>
  <si>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</si>
  <si>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</si>
  <si>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</si>
  <si>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</si>
  <si>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</si>
  <si>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</si>
  <si>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</si>
  <si>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</si>
  <si>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</si>
  <si>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</si>
  <si>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</si>
  <si>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</si>
  <si>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</si>
  <si>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</si>
  <si>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</si>
  <si>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</si>
  <si>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</si>
  <si>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</si>
  <si>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</si>
  <si>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</si>
  <si>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</si>
  <si>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</si>
  <si>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</si>
  <si>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</si>
  <si>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</si>
  <si>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</si>
  <si>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</si>
  <si>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</si>
  <si>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</si>
  <si>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</si>
  <si>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</si>
  <si>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</si>
  <si>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</si>
  <si>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</si>
  <si>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</si>
  <si>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</si>
  <si>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</si>
  <si>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</si>
  <si>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</si>
  <si>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</si>
  <si>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</si>
  <si>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</si>
  <si>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</si>
  <si>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</si>
  <si>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</si>
  <si>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</si>
  <si>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</si>
  <si>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</si>
  <si>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</si>
  <si>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</si>
  <si>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</si>
  <si>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</si>
  <si>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</si>
  <si>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</si>
  <si>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</si>
  <si>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</si>
  <si>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</si>
  <si>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</si>
  <si>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</si>
  <si>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</si>
  <si>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</si>
  <si>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</si>
  <si>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</si>
  <si>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</si>
  <si>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</si>
  <si>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</si>
  <si>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</si>
  <si>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</si>
  <si>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</si>
  <si>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</si>
  <si>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</si>
  <si>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</si>
  <si>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</si>
  <si>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</si>
  <si>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</si>
  <si>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</si>
  <si>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</si>
  <si>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</si>
  <si>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</si>
  <si>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</si>
  <si>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</si>
  <si>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</si>
  <si>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</si>
  <si>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</si>
  <si>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</si>
  <si>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</si>
  <si>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</si>
  <si>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</si>
  <si>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</si>
  <si>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</si>
  <si>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</si>
  <si>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</si>
  <si>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</si>
  <si>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</si>
  <si>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</si>
  <si>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</si>
  <si>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</si>
  <si>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</si>
  <si>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</si>
  <si>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</si>
  <si>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</si>
  <si>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</si>
  <si>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</si>
  <si>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</si>
  <si>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</si>
  <si>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</si>
  <si>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</si>
  <si>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</si>
  <si>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</si>
  <si>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</si>
  <si>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</si>
  <si>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</si>
  <si>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</si>
  <si>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</si>
  <si>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</si>
  <si>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</si>
  <si>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</si>
  <si>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</si>
  <si>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</si>
  <si>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</si>
  <si>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</si>
  <si>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</si>
  <si>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</si>
  <si>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</si>
  <si>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</si>
  <si>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</si>
  <si>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</si>
  <si>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</si>
  <si>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</si>
  <si>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</si>
  <si>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</si>
  <si>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</si>
  <si>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</si>
  <si>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</si>
  <si>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</si>
  <si>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</si>
  <si>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</si>
  <si>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</si>
  <si>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</si>
  <si>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</si>
  <si>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</si>
  <si>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</si>
  <si>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</si>
  <si>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</si>
  <si>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</si>
  <si>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</si>
  <si>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</si>
  <si>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</si>
  <si>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</si>
  <si>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</si>
  <si>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</si>
  <si>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</si>
  <si>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</si>
  <si>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</si>
  <si>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</si>
  <si>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</si>
  <si>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</si>
  <si>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</si>
  <si>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</si>
  <si>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</si>
  <si>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</si>
  <si>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</si>
  <si>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</si>
  <si>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</si>
  <si>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</si>
  <si>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</si>
  <si>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</si>
  <si>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</si>
  <si>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</si>
  <si>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</si>
  <si>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</si>
  <si>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</si>
  <si>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</si>
  <si>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</si>
  <si>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</si>
  <si>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</si>
  <si>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</si>
  <si>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</si>
  <si>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</si>
  <si>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</si>
  <si>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</si>
  <si>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</si>
  <si>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</si>
  <si>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</si>
  <si>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</si>
  <si>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</si>
  <si>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</si>
  <si>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</si>
  <si>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</si>
  <si>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</si>
  <si>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</si>
  <si>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</si>
  <si>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</si>
  <si>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</si>
  <si>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</si>
  <si>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</si>
  <si>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</si>
  <si>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</si>
  <si>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</si>
  <si>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</si>
  <si>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</si>
  <si>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</si>
  <si>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</si>
  <si>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</si>
  <si>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</si>
  <si>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</si>
  <si>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</si>
  <si>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</si>
  <si>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</si>
  <si>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</si>
  <si>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</si>
  <si>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</si>
  <si>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</si>
  <si>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</si>
  <si>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</si>
  <si>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</si>
  <si>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</si>
  <si>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</si>
  <si>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</si>
  <si>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</si>
  <si>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</si>
  <si>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</si>
  <si>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</si>
  <si>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</si>
  <si>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</si>
  <si>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</si>
  <si>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</si>
  <si>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</si>
  <si>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</si>
  <si>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</si>
  <si>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</si>
  <si>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</si>
  <si>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</si>
  <si>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</si>
  <si>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</si>
  <si>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</si>
  <si>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</si>
  <si>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</si>
  <si>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</si>
  <si>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</si>
  <si>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</si>
  <si>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</si>
  <si>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</si>
  <si>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</si>
  <si>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</si>
  <si>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</si>
  <si>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</si>
  <si>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</si>
  <si>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</si>
  <si>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</si>
  <si>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</si>
  <si>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</si>
  <si>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</si>
  <si>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</si>
  <si>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</si>
  <si>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</si>
  <si>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</si>
  <si>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</si>
  <si>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</si>
  <si>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</si>
  <si>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</si>
  <si>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</si>
  <si>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</si>
  <si>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</si>
  <si>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</si>
  <si>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</si>
  <si>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</si>
  <si>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</si>
  <si>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</si>
  <si>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</si>
  <si>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</si>
  <si>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</si>
  <si>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</si>
  <si>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</si>
  <si>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</si>
  <si>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</si>
  <si>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</si>
  <si>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</si>
  <si>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</si>
  <si>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</si>
  <si>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</si>
  <si>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</si>
  <si>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</si>
  <si>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</si>
  <si>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</si>
  <si>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</si>
  <si>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</si>
  <si>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</si>
  <si>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</si>
  <si>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</si>
  <si>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</si>
  <si>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</si>
  <si>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</si>
  <si>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</si>
  <si>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</si>
  <si>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</si>
  <si>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</si>
  <si>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</si>
  <si>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</si>
  <si>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</si>
  <si>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</si>
  <si>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</si>
  <si>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</si>
  <si>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</si>
  <si>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</si>
  <si>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</si>
  <si>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</si>
  <si>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</si>
  <si>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</si>
  <si>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</si>
  <si>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</si>
  <si>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</si>
  <si>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</si>
  <si>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</si>
  <si>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</si>
  <si>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</si>
  <si>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</si>
  <si>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</si>
  <si>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</si>
  <si>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</si>
  <si>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</si>
  <si>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</si>
  <si>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</si>
  <si>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</si>
  <si>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</si>
  <si>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</si>
  <si>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</si>
  <si>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</si>
  <si>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</si>
  <si>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</si>
  <si>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</si>
  <si>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</si>
  <si>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</si>
  <si>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</si>
  <si>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</si>
  <si>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</si>
  <si>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</si>
  <si>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</si>
  <si>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</si>
  <si>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</si>
  <si>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</si>
  <si>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</si>
  <si>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</si>
  <si>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</si>
  <si>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</si>
  <si>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</si>
  <si>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</si>
  <si>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</si>
  <si>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</si>
  <si>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</si>
  <si>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</si>
  <si>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</si>
  <si>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</si>
  <si>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</si>
  <si>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</si>
  <si>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</si>
  <si>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</si>
  <si>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</si>
  <si>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</si>
  <si>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</si>
  <si>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</si>
  <si>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</si>
  <si>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</si>
  <si>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</si>
  <si>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</si>
  <si>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</si>
  <si>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</si>
  <si>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</si>
  <si>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</si>
  <si>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</si>
  <si>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</si>
  <si>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</si>
  <si>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</si>
  <si>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</si>
  <si>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</si>
  <si>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</si>
  <si>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</si>
  <si>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</si>
  <si>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</si>
  <si>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</si>
  <si>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</si>
  <si>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</si>
  <si>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</si>
  <si>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</si>
  <si>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</si>
  <si>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</si>
  <si>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</si>
  <si>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</si>
  <si>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</si>
  <si>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</si>
  <si>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</si>
  <si>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</si>
  <si>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</si>
  <si>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</si>
  <si>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</si>
  <si>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</si>
  <si>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</si>
  <si>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</si>
  <si>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</si>
  <si>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</si>
  <si>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</si>
  <si>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</si>
  <si>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</si>
  <si>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</si>
  <si>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</si>
  <si>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</si>
  <si>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</si>
  <si>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</si>
  <si>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</si>
  <si>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</si>
  <si>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</si>
  <si>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</si>
  <si>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</si>
  <si>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</si>
  <si>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</si>
  <si>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</si>
  <si>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</si>
  <si>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</si>
  <si>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</si>
  <si>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</si>
  <si>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</si>
  <si>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</si>
  <si>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</si>
  <si>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</si>
  <si>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</si>
  <si>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</si>
  <si>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</si>
  <si>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</si>
  <si>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</si>
  <si>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</si>
  <si>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</si>
  <si>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</si>
  <si>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</si>
  <si>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</si>
  <si>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</si>
  <si>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</si>
  <si>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</si>
  <si>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</si>
  <si>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</si>
  <si>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</si>
  <si>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</si>
  <si>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</si>
  <si>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</si>
  <si>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</si>
  <si>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</si>
  <si>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</si>
  <si>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</si>
  <si>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</si>
  <si>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</si>
  <si>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</si>
  <si>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</si>
  <si>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</si>
  <si>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</si>
  <si>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</si>
  <si>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</si>
  <si>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</si>
  <si>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</si>
  <si>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</si>
  <si>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</si>
  <si>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</si>
  <si>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</si>
  <si>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</si>
  <si>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</si>
  <si>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</si>
  <si>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</si>
  <si>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</si>
  <si>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</si>
  <si>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</si>
  <si>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</si>
  <si>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</si>
  <si>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</si>
  <si>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</si>
  <si>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</si>
  <si>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</si>
  <si>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</si>
  <si>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</si>
  <si>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</si>
  <si>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</si>
  <si>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</si>
  <si>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</si>
  <si>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</si>
  <si>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</si>
  <si>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</si>
  <si>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</si>
  <si>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</si>
  <si>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</si>
  <si>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</si>
  <si>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</si>
  <si>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</si>
  <si>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</si>
  <si>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</si>
  <si>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</si>
  <si>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</si>
  <si>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</si>
  <si>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</si>
  <si>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</si>
  <si>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</si>
  <si>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</si>
  <si>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</si>
  <si>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</si>
  <si>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</si>
  <si>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</si>
  <si>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</si>
  <si>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</si>
  <si>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</si>
  <si>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</si>
  <si>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</si>
  <si>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</si>
  <si>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</si>
  <si>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</si>
  <si>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</si>
  <si>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</si>
  <si>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</si>
  <si>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</si>
  <si>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</si>
  <si>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</si>
  <si>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</si>
  <si>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</si>
  <si>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</si>
  <si>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</si>
  <si>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</si>
  <si>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</si>
  <si>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</si>
  <si>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</si>
  <si>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</si>
  <si>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</si>
  <si>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</si>
  <si>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</si>
  <si>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</si>
  <si>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</si>
  <si>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</si>
  <si>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</si>
  <si>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</si>
  <si>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</si>
  <si>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</si>
  <si>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</si>
  <si>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</si>
  <si>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</si>
  <si>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</si>
  <si>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</si>
  <si>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</si>
  <si>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</si>
  <si>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</si>
  <si>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</si>
  <si>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</si>
  <si>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</si>
  <si>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</si>
  <si>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</si>
  <si>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</si>
  <si>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</si>
  <si>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</si>
  <si>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</si>
  <si>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</si>
  <si>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</si>
  <si>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</si>
  <si>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</si>
  <si>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</si>
  <si>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</si>
  <si>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</si>
  <si>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</si>
  <si>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</si>
  <si>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</si>
  <si>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</si>
  <si>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</si>
  <si>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</si>
  <si>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</si>
  <si>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</si>
  <si>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</si>
  <si>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</si>
  <si>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</si>
  <si>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</si>
  <si>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</si>
  <si>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</si>
  <si>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</si>
  <si>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</si>
  <si>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</si>
  <si>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</si>
  <si>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</si>
  <si>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</si>
  <si>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</si>
  <si>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</si>
  <si>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</si>
  <si>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</si>
  <si>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</si>
  <si>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</si>
  <si>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</si>
  <si>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</si>
  <si>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</si>
  <si>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</si>
  <si>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</si>
  <si>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</si>
  <si>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</si>
  <si>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</si>
  <si>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</si>
  <si>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</si>
  <si>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</si>
  <si>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</si>
  <si>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</si>
  <si>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</si>
  <si>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</si>
  <si>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</si>
  <si>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</si>
  <si>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</si>
  <si>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</si>
  <si>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</si>
  <si>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</si>
  <si>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</si>
  <si>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</si>
  <si>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</si>
  <si>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</si>
  <si>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</si>
  <si>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</si>
  <si>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</si>
  <si>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</si>
  <si>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</si>
  <si>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</si>
  <si>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</si>
  <si>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</si>
  <si>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</si>
  <si>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</si>
  <si>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</si>
  <si>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</si>
  <si>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</si>
  <si>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</si>
  <si>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</si>
  <si>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</si>
  <si>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</si>
  <si>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</si>
  <si>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</si>
  <si>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</si>
  <si>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</si>
  <si>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</si>
  <si>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</si>
  <si>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</si>
  <si>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</si>
  <si>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</si>
  <si>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</si>
  <si>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</si>
  <si>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</si>
  <si>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</si>
  <si>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</si>
  <si>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</si>
  <si>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</si>
  <si>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</si>
  <si>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</si>
  <si>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</si>
  <si>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</si>
  <si>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</si>
  <si>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</si>
  <si>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</si>
  <si>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</si>
  <si>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</si>
  <si>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</si>
  <si>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</si>
  <si>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</si>
  <si>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</si>
  <si>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</si>
  <si>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</si>
  <si>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</si>
  <si>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</si>
  <si>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</si>
  <si>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</si>
  <si>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</si>
  <si>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</si>
  <si>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</si>
  <si>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</si>
  <si>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</si>
  <si>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</si>
  <si>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</si>
  <si>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</si>
  <si>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</si>
  <si>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</si>
  <si>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</si>
  <si>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</si>
  <si>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</si>
  <si>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</si>
  <si>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</si>
  <si>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</si>
  <si>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</si>
  <si>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</si>
  <si>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</si>
  <si>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</si>
  <si>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</si>
  <si>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</si>
  <si>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</si>
  <si>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</si>
  <si>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</si>
  <si>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</si>
  <si>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</si>
  <si>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</si>
  <si>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</si>
  <si>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</si>
  <si>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</si>
  <si>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</si>
  <si>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</si>
  <si>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</si>
  <si>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</si>
  <si>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</si>
  <si>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</si>
  <si>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</si>
  <si>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</si>
  <si>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</si>
  <si>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</si>
  <si>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</si>
  <si>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</si>
  <si>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</si>
  <si>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</si>
  <si>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</si>
  <si>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</si>
  <si>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</si>
  <si>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</si>
  <si>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</si>
  <si>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</si>
  <si>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</si>
  <si>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</si>
  <si>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</si>
  <si>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</si>
  <si>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</si>
  <si>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</si>
  <si>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</si>
  <si>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</si>
  <si>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</si>
  <si>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</si>
  <si>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</si>
  <si>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</si>
  <si>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</si>
  <si>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</si>
  <si>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</si>
  <si>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</si>
  <si>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</si>
  <si>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</si>
  <si>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</si>
  <si>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</si>
  <si>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</si>
  <si>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</si>
  <si>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</si>
  <si>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</si>
  <si>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</si>
  <si>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</si>
  <si>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</si>
  <si>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</si>
  <si>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</si>
  <si>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</si>
  <si>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</si>
  <si>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</si>
  <si>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</si>
  <si>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</si>
  <si>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</si>
  <si>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</si>
  <si>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</si>
  <si>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</si>
  <si>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</si>
  <si>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</si>
  <si>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</si>
  <si>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</si>
  <si>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</si>
  <si>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</si>
  <si>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</si>
  <si>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</si>
  <si>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</si>
  <si>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</si>
  <si>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</si>
  <si>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</si>
  <si>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</si>
  <si>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</si>
  <si>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</si>
  <si>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</si>
  <si>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</si>
  <si>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</si>
  <si>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</si>
  <si>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</si>
  <si>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</si>
  <si>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</si>
  <si>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</si>
  <si>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</si>
  <si>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</si>
  <si>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</si>
  <si>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</si>
  <si>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</si>
  <si>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</si>
  <si>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</si>
  <si>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</si>
  <si>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</si>
  <si>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</si>
  <si>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</si>
  <si>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</si>
  <si>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</si>
  <si>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</si>
  <si>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</si>
  <si>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</si>
  <si>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</si>
  <si>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</si>
  <si>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</si>
  <si>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</si>
  <si>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</si>
  <si>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</si>
  <si>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</si>
  <si>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</si>
  <si>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</si>
  <si>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</si>
  <si>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</si>
  <si>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</si>
  <si>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</si>
  <si>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</si>
  <si>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</si>
  <si>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</si>
  <si>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</si>
  <si>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</si>
  <si>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</si>
  <si>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</si>
  <si>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</si>
  <si>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</si>
  <si>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</si>
  <si>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</si>
  <si>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</si>
  <si>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</si>
  <si>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</si>
  <si>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</si>
  <si>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</si>
  <si>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</si>
  <si>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</si>
  <si>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</si>
  <si>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</si>
  <si>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</si>
  <si>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</si>
  <si>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</si>
  <si>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</si>
  <si>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</si>
  <si>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</si>
  <si>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</si>
  <si>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</si>
  <si>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</si>
  <si>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</si>
  <si>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</si>
  <si>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</si>
  <si>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</si>
  <si>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</si>
  <si>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</si>
  <si>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</si>
  <si>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</si>
  <si>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</si>
  <si>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</si>
  <si>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</si>
  <si>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</si>
  <si>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</si>
  <si>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</si>
  <si>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</si>
  <si>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</si>
  <si>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</si>
  <si>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</si>
  <si>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</si>
  <si>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</si>
  <si>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</si>
  <si>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</si>
  <si>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</si>
  <si>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</si>
  <si>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</si>
  <si>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</si>
  <si>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</si>
  <si>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</si>
  <si>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</si>
  <si>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</si>
  <si>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</si>
  <si>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</si>
  <si>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</si>
  <si>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</si>
  <si>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</si>
  <si>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</si>
  <si>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</si>
  <si>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</si>
  <si>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</si>
  <si>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</si>
  <si>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</si>
  <si>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</si>
  <si>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</si>
  <si>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</si>
  <si>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</si>
  <si>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</si>
  <si>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</si>
  <si>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</si>
  <si>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</si>
  <si>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</si>
  <si>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</si>
  <si>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</si>
  <si>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</si>
  <si>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</si>
  <si>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</si>
  <si>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</si>
  <si>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</si>
  <si>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</si>
  <si>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</si>
  <si>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</si>
  <si>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</si>
  <si>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</si>
  <si>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</si>
  <si>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</si>
  <si>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</si>
  <si>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</si>
  <si>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</si>
  <si>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</si>
  <si>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</si>
  <si>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</si>
  <si>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</si>
  <si>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</si>
  <si>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</si>
  <si>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</si>
  <si>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</si>
  <si>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</si>
  <si>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</si>
  <si>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</si>
  <si>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</si>
  <si>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</si>
  <si>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</si>
  <si>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</si>
  <si>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</si>
  <si>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</si>
  <si>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</si>
  <si>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</si>
  <si>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</si>
  <si>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</si>
  <si>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</si>
  <si>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</si>
  <si>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</si>
  <si>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</si>
  <si>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</si>
  <si>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</si>
  <si>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</si>
  <si>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</si>
  <si>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</si>
  <si>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</si>
  <si>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</si>
  <si>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</si>
  <si>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</si>
  <si>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</si>
  <si>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</si>
  <si>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</si>
  <si>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</si>
  <si>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</si>
  <si>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</si>
  <si>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</si>
  <si>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</si>
  <si>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</si>
  <si>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</si>
  <si>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</si>
  <si>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</si>
  <si>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</si>
  <si>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</si>
  <si>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</si>
  <si>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</si>
  <si>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</si>
  <si>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</si>
  <si>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</si>
  <si>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</si>
  <si>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</si>
  <si>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</si>
  <si>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</si>
  <si>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</si>
  <si>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</si>
  <si>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</si>
  <si>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</si>
  <si>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</si>
  <si>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</si>
  <si>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</si>
  <si>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</si>
  <si>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</si>
  <si>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</si>
  <si>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</si>
  <si>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</si>
  <si>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</si>
  <si>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</si>
  <si>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</si>
  <si>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</si>
  <si>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</si>
  <si>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</si>
  <si>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</si>
  <si>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</si>
  <si>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</si>
  <si>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</si>
  <si>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</si>
  <si>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</si>
  <si>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</si>
  <si>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</si>
  <si>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</si>
  <si>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</si>
  <si>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</si>
  <si>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</si>
  <si>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</si>
  <si>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</si>
  <si>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</si>
  <si>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</si>
  <si>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</si>
  <si>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</si>
  <si>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</si>
  <si>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</si>
  <si>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</si>
  <si>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</si>
  <si>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</si>
  <si>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</si>
  <si>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</si>
  <si>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</si>
  <si>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</si>
  <si>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</si>
  <si>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</si>
  <si>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</si>
  <si>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</si>
  <si>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</si>
  <si>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</si>
  <si>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</si>
  <si>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</si>
  <si>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</si>
  <si>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</si>
  <si>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</si>
  <si>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</si>
  <si>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</si>
  <si>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</si>
  <si>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</si>
  <si>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</si>
  <si>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</si>
  <si>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</si>
  <si>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</si>
  <si>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</si>
  <si>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</si>
  <si>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</si>
  <si>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</si>
  <si>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</si>
  <si>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</si>
  <si>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</si>
  <si>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</si>
  <si>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</si>
  <si>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</si>
  <si>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</si>
  <si>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</si>
  <si>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</si>
  <si>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</si>
  <si>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</si>
  <si>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</si>
  <si>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</si>
  <si>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</si>
  <si>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</si>
  <si>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</si>
  <si>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</si>
  <si>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</si>
  <si>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</si>
  <si>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</si>
  <si>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</si>
  <si>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</si>
  <si>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</si>
  <si>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</si>
  <si>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</si>
  <si>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</si>
  <si>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</si>
  <si>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</si>
  <si>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</si>
  <si>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</si>
  <si>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</si>
  <si>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</si>
  <si>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</si>
  <si>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</si>
  <si>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</si>
  <si>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</si>
  <si>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</si>
  <si>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</si>
  <si>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</si>
  <si>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</si>
  <si>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</si>
  <si>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</si>
  <si>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</si>
  <si>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</si>
  <si>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</si>
  <si>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</si>
  <si>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</si>
  <si>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</si>
  <si>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</si>
  <si>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</si>
  <si>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</si>
  <si>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</si>
  <si>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</si>
  <si>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</si>
  <si>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</si>
  <si>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</si>
  <si>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</si>
  <si>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</si>
  <si>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</si>
  <si>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</si>
  <si>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</si>
  <si>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</si>
  <si>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</si>
  <si>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</si>
  <si>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</si>
  <si>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</si>
  <si>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</si>
  <si>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</si>
  <si>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</si>
  <si>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</si>
  <si>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</si>
  <si>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</si>
  <si>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</si>
  <si>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</si>
  <si>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</si>
  <si>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</si>
  <si>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</si>
  <si>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</si>
  <si>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</si>
  <si>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</si>
  <si>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</si>
  <si>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</si>
  <si>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</si>
  <si>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</si>
  <si>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</si>
  <si>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</si>
  <si>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</si>
  <si>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</si>
  <si>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</si>
  <si>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</si>
  <si>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</si>
  <si>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</si>
  <si>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</si>
  <si>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</si>
  <si>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</si>
  <si>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</si>
  <si>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</si>
  <si>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</si>
  <si>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</si>
  <si>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</si>
  <si>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</si>
  <si>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</si>
  <si>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</si>
  <si>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</si>
  <si>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</si>
  <si>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</si>
  <si>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</si>
  <si>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</si>
  <si>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</si>
  <si>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</si>
  <si>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</si>
  <si>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</si>
  <si>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</si>
  <si>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</si>
  <si>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</si>
  <si>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</si>
  <si>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</si>
  <si>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</si>
  <si>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</si>
  <si>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</si>
  <si>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</si>
  <si>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</si>
  <si>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</si>
  <si>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</si>
  <si>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</si>
  <si>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</si>
  <si>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</si>
  <si>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</si>
  <si>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</si>
  <si>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</si>
  <si>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</si>
  <si>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</si>
  <si>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</si>
  <si>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</si>
  <si>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</si>
  <si>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</si>
  <si>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</si>
  <si>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</si>
  <si>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</si>
  <si>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</si>
  <si>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</si>
  <si>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</si>
  <si>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</si>
  <si>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</si>
  <si>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</si>
  <si>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</si>
  <si>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</si>
  <si>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</si>
  <si>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</si>
  <si>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</si>
  <si>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</si>
  <si>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</si>
  <si>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</si>
  <si>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</si>
  <si>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</si>
  <si>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</si>
  <si>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</si>
  <si>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</si>
  <si>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</si>
  <si>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</si>
  <si>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</si>
  <si>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</si>
  <si>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</si>
  <si>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</si>
  <si>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</si>
  <si>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</si>
  <si>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</si>
  <si>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</si>
  <si>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</si>
  <si>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</si>
  <si>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</si>
  <si>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</si>
  <si>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</si>
  <si>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</si>
  <si>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</si>
  <si>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</si>
  <si>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</si>
  <si>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</si>
  <si>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</si>
  <si>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</si>
  <si>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</si>
  <si>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</si>
  <si>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</si>
  <si>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</si>
  <si>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</si>
  <si>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</si>
  <si>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</si>
  <si>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</si>
  <si>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</si>
  <si>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</si>
  <si>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</si>
  <si>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</si>
  <si>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</si>
  <si>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</si>
  <si>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</si>
  <si>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</si>
  <si>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</si>
  <si>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</si>
  <si>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</si>
  <si>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</si>
  <si>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</si>
  <si>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</si>
  <si>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</si>
  <si>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</si>
  <si>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</si>
  <si>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</si>
  <si>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</si>
  <si>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</si>
  <si>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</si>
  <si>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</si>
  <si>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</si>
  <si>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</si>
  <si>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</si>
  <si>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</si>
  <si>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</si>
  <si>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</si>
  <si>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</si>
  <si>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</si>
  <si>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</si>
  <si>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</si>
  <si>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</si>
  <si>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</si>
  <si>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</si>
  <si>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</si>
  <si>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</si>
  <si>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</si>
  <si>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</si>
  <si>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</si>
  <si>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</si>
  <si>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</si>
  <si>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</si>
  <si>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</si>
  <si>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</si>
  <si>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</si>
  <si>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</si>
  <si>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</si>
  <si>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</si>
  <si>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</si>
  <si>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</si>
  <si>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</si>
  <si>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</si>
  <si>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</si>
  <si>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</si>
  <si>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</si>
  <si>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</si>
  <si>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</si>
  <si>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</si>
  <si>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</si>
  <si>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</si>
  <si>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</si>
  <si>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</si>
  <si>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</si>
  <si>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</si>
  <si>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</si>
  <si>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</si>
  <si>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</si>
  <si>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</si>
  <si>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</si>
  <si>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</si>
  <si>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</si>
  <si>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</si>
  <si>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</si>
  <si>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</si>
  <si>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</si>
  <si>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</si>
  <si>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</si>
  <si>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</si>
  <si>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</si>
  <si>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</si>
  <si>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</si>
  <si>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</si>
  <si>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</si>
  <si>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</si>
  <si>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</si>
  <si>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</si>
  <si>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</si>
  <si>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</si>
  <si>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</si>
  <si>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</si>
  <si>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</si>
  <si>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</si>
  <si>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</si>
  <si>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</si>
  <si>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</si>
  <si>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</si>
  <si>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</si>
  <si>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</si>
  <si>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</si>
  <si>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</si>
  <si>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</si>
  <si>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</si>
  <si>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</si>
  <si>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</si>
  <si>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</si>
  <si>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</si>
  <si>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</si>
  <si>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</si>
  <si>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</si>
  <si>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</si>
  <si>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</si>
  <si>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</si>
  <si>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</si>
  <si>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</si>
  <si>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</si>
  <si>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</si>
  <si>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</si>
  <si>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</si>
  <si>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</si>
  <si>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</si>
  <si>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</si>
  <si>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</si>
  <si>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</si>
  <si>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</si>
  <si>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</si>
  <si>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</si>
  <si>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</si>
  <si>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</si>
  <si>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</si>
  <si>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</si>
  <si>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</si>
  <si>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</si>
  <si>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</si>
  <si>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</si>
  <si>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</si>
  <si>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</si>
  <si>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</si>
  <si>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</si>
  <si>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</si>
  <si>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</si>
  <si>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</si>
  <si>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</si>
  <si>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</si>
  <si>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</si>
  <si>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</si>
  <si>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</si>
  <si>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</si>
  <si>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</si>
  <si>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</si>
  <si>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</si>
  <si>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</si>
  <si>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</si>
  <si>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</si>
  <si>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</si>
  <si>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</si>
  <si>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</si>
  <si>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</si>
  <si>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</si>
  <si>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</si>
  <si>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</si>
  <si>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</si>
  <si>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</si>
  <si>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</si>
  <si>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</si>
  <si>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</si>
  <si>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</si>
  <si>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</si>
  <si>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</si>
  <si>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</si>
  <si>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</si>
  <si>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</si>
  <si>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</si>
  <si>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</si>
  <si>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</si>
  <si>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</si>
  <si>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</si>
  <si>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</si>
  <si>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</si>
  <si>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</si>
  <si>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</si>
  <si>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</si>
  <si>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</si>
  <si>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</si>
  <si>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</si>
  <si>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</si>
  <si>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</si>
  <si>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</si>
  <si>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</si>
  <si>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</si>
  <si>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</si>
  <si>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</si>
  <si>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</si>
  <si>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</si>
  <si>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</si>
  <si>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</si>
  <si>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</si>
  <si>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</si>
  <si>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</si>
  <si>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</si>
  <si>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</si>
  <si>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</si>
  <si>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</si>
  <si>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</si>
  <si>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</si>
  <si>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</si>
  <si>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</si>
  <si>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</si>
  <si>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</si>
  <si>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</si>
  <si>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</si>
  <si>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</si>
  <si>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</si>
  <si>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</si>
  <si>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</si>
  <si>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</si>
  <si>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</si>
  <si>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</si>
  <si>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</si>
  <si>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</si>
  <si>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</si>
  <si>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</si>
  <si>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</si>
  <si>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</si>
  <si>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</si>
  <si>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</si>
  <si>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</si>
  <si>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</si>
  <si>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</si>
  <si>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</si>
  <si>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</si>
  <si>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</si>
  <si>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</si>
  <si>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</si>
  <si>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</si>
  <si>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</si>
  <si>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</si>
  <si>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</si>
  <si>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</si>
  <si>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</si>
  <si>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</si>
  <si>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</si>
  <si>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</si>
  <si>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</si>
  <si>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</si>
  <si>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</si>
  <si>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</si>
  <si>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</si>
  <si>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</si>
  <si>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</si>
  <si>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</si>
  <si>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</si>
  <si>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</si>
  <si>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</si>
  <si>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</si>
  <si>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</si>
  <si>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</si>
  <si>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</si>
  <si>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</si>
  <si>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</si>
  <si>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</si>
  <si>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</si>
  <si>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</si>
  <si>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</si>
  <si>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</si>
  <si>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</si>
  <si>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</si>
  <si>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</si>
  <si>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</si>
  <si>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</si>
  <si>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</si>
  <si>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</si>
  <si>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</si>
  <si>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</si>
  <si>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</si>
  <si>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</si>
  <si>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</si>
  <si>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</si>
  <si>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</si>
  <si>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</si>
  <si>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</si>
  <si>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</si>
  <si>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</si>
  <si>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</si>
  <si>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</si>
  <si>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</si>
  <si>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</si>
  <si>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</si>
  <si>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</si>
  <si>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</si>
  <si>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</si>
  <si>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</si>
  <si>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</si>
  <si>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</si>
  <si>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</si>
  <si>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</si>
  <si>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</si>
  <si>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</si>
  <si>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</si>
  <si>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</si>
  <si>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</si>
  <si>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</si>
  <si>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</si>
  <si>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</si>
  <si>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</si>
  <si>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</si>
  <si>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</si>
  <si>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</si>
  <si>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</si>
  <si>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</si>
  <si>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</si>
  <si>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</si>
  <si>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</si>
  <si>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</si>
  <si>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</si>
  <si>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</si>
  <si>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</si>
  <si>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</si>
  <si>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</si>
  <si>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</si>
  <si>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</si>
  <si>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</si>
  <si>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</si>
  <si>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</si>
  <si>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</si>
  <si>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</si>
  <si>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</si>
  <si>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</si>
  <si>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</si>
  <si>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</si>
  <si>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</si>
  <si>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</si>
  <si>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</si>
  <si>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</si>
  <si>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</si>
  <si>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</si>
  <si>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</si>
  <si>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</si>
  <si>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</si>
  <si>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</si>
  <si>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</si>
  <si>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</si>
  <si>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</si>
  <si>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</si>
  <si>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</si>
  <si>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</si>
  <si>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</si>
  <si>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</si>
  <si>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</si>
  <si>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</si>
  <si>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</si>
  <si>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</si>
  <si>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</si>
  <si>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</si>
  <si>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</si>
  <si>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</si>
  <si>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</si>
  <si>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</si>
  <si>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</si>
  <si>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</si>
  <si>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</si>
  <si>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</si>
  <si>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</si>
  <si>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</si>
  <si>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</si>
  <si>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</si>
  <si>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</si>
  <si>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</si>
  <si>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</si>
  <si>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</si>
  <si>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</si>
  <si>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</si>
  <si>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</si>
  <si>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</si>
  <si>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</si>
  <si>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</si>
  <si>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</si>
  <si>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</si>
  <si>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</si>
  <si>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</si>
  <si>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</si>
  <si>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</si>
  <si>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</si>
  <si>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</si>
  <si>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</si>
  <si>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</si>
  <si>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</si>
  <si>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</si>
  <si>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</si>
  <si>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</si>
  <si>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</si>
  <si>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</si>
  <si>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</si>
  <si>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</si>
  <si>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</si>
  <si>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</si>
  <si>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</si>
  <si>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</si>
  <si>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</si>
  <si>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</si>
  <si>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</si>
  <si>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</si>
  <si>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</si>
  <si>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</si>
  <si>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</si>
  <si>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</si>
  <si>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</si>
  <si>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</si>
  <si>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</si>
  <si>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</si>
  <si>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</si>
  <si>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</si>
  <si>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</si>
  <si>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</si>
  <si>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</si>
  <si>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</si>
  <si>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</si>
  <si>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</si>
  <si>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</si>
  <si>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</si>
  <si>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</si>
  <si>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</si>
  <si>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</si>
  <si>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</si>
  <si>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</si>
  <si>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</si>
  <si>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</si>
  <si>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</si>
  <si>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</si>
  <si>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</si>
  <si>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</si>
  <si>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</si>
  <si>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</si>
  <si>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</si>
  <si>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</si>
  <si>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</si>
  <si>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</si>
  <si>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</si>
  <si>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</si>
  <si>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</si>
  <si>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</si>
  <si>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</si>
  <si>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</si>
  <si>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</si>
  <si>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</si>
  <si>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</si>
  <si>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</si>
  <si>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</si>
  <si>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</si>
  <si>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</si>
  <si>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</si>
  <si>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</si>
  <si>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</si>
  <si>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</si>
  <si>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</si>
  <si>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</si>
  <si>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</si>
  <si>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</si>
  <si>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</si>
  <si>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</si>
  <si>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</si>
  <si>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</si>
  <si>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</si>
  <si>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</si>
  <si>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</si>
  <si>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</si>
  <si>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</si>
  <si>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</si>
  <si>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</si>
  <si>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</si>
  <si>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</si>
  <si>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</si>
  <si>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</si>
  <si>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</si>
  <si>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</si>
  <si>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</si>
  <si>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</si>
  <si>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</si>
  <si>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</si>
  <si>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</si>
  <si>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</si>
  <si>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</si>
  <si>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</si>
  <si>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</si>
  <si>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</si>
  <si>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</si>
  <si>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</si>
  <si>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</si>
  <si>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</si>
  <si>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</si>
  <si>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</si>
  <si>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</si>
  <si>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</si>
  <si>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</si>
  <si>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</si>
  <si>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</si>
  <si>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</si>
  <si>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</si>
  <si>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</si>
  <si>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</si>
  <si>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</si>
  <si>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</si>
  <si>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</si>
  <si>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</si>
  <si>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</si>
  <si>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</si>
  <si>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</si>
  <si>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</si>
  <si>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</si>
  <si>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</si>
  <si>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</si>
  <si>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</si>
  <si>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</si>
  <si>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</si>
  <si>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</si>
  <si>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</si>
  <si>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</si>
  <si>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</si>
  <si>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</si>
  <si>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</si>
  <si>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</si>
  <si>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</si>
  <si>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</si>
  <si>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</si>
  <si>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</si>
  <si>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</si>
  <si>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</si>
  <si>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</si>
  <si>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</si>
  <si>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</si>
  <si>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</si>
  <si>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</si>
  <si>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</si>
  <si>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</si>
  <si>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</si>
  <si>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</si>
  <si>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</si>
  <si>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</si>
  <si>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</si>
  <si>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</si>
  <si>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</si>
  <si>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</si>
  <si>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</si>
  <si>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</si>
  <si>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</si>
  <si>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</si>
  <si>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</si>
  <si>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</si>
  <si>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</si>
  <si>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</si>
  <si>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</si>
  <si>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</si>
  <si>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</si>
  <si>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</si>
  <si>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</si>
  <si>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</si>
  <si>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</si>
  <si>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</si>
  <si>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</si>
  <si>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</si>
  <si>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</si>
  <si>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</si>
  <si>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</si>
  <si>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</si>
  <si>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</si>
  <si>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</si>
  <si>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</si>
  <si>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</si>
  <si>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</si>
  <si>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</si>
  <si>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</si>
  <si>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</si>
  <si>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</si>
  <si>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</si>
  <si>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</si>
  <si>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</si>
  <si>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</si>
  <si>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</si>
  <si>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</si>
  <si>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</si>
  <si>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</si>
  <si>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</si>
  <si>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</si>
  <si>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</si>
  <si>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</si>
  <si>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</si>
  <si>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</si>
  <si>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</si>
  <si>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</si>
  <si>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</si>
  <si>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</si>
  <si>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</si>
  <si>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</si>
  <si>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</si>
  <si>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</si>
  <si>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</si>
  <si>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</si>
  <si>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</si>
  <si>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</si>
  <si>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</si>
  <si>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</si>
  <si>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</si>
  <si>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</si>
  <si>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</si>
  <si>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</si>
  <si>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</si>
  <si>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</si>
  <si>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</si>
  <si>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</si>
  <si>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</si>
  <si>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</si>
  <si>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</si>
  <si>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</si>
  <si>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</si>
  <si>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</si>
  <si>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</si>
  <si>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</si>
  <si>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</si>
  <si>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</si>
  <si>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</si>
  <si>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</si>
  <si>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</si>
  <si>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</si>
  <si>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</si>
  <si>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</si>
  <si>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</si>
  <si>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</si>
  <si>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</si>
  <si>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</si>
  <si>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</si>
  <si>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</si>
  <si>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</si>
  <si>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</si>
  <si>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</si>
  <si>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</si>
  <si>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</si>
  <si>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</si>
  <si>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</si>
  <si>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</si>
  <si>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</si>
  <si>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</si>
  <si>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</si>
  <si>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</si>
  <si>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</si>
  <si>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</si>
  <si>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</si>
  <si>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</si>
  <si>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</si>
  <si>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</si>
  <si>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</si>
  <si>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</si>
  <si>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</si>
  <si>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</si>
  <si>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</si>
  <si>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</si>
  <si>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</si>
  <si>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</si>
  <si>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</si>
  <si>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</si>
  <si>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</si>
  <si>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</si>
  <si>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</si>
  <si>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</si>
  <si>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</si>
  <si>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</si>
  <si>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</si>
  <si>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</si>
  <si>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</si>
  <si>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</si>
  <si>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</si>
  <si>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</si>
  <si>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</si>
  <si>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</si>
  <si>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</si>
  <si>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</si>
  <si>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</si>
  <si>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</si>
  <si>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</si>
  <si>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</si>
  <si>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</si>
  <si>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</si>
  <si>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</si>
  <si>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</si>
  <si>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</si>
  <si>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</si>
  <si>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</si>
  <si>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</si>
  <si>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</si>
  <si>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</si>
  <si>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</si>
  <si>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</si>
  <si>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</si>
  <si>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</si>
  <si>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</si>
  <si>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</si>
  <si>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</si>
  <si>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</si>
  <si>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</si>
  <si>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</si>
  <si>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</si>
  <si>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</si>
  <si>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</si>
  <si>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</si>
  <si>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</si>
  <si>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</si>
  <si>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</si>
  <si>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</si>
  <si>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</si>
  <si>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</si>
  <si>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</si>
  <si>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</si>
  <si>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</si>
  <si>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</si>
  <si>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</si>
  <si>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</si>
  <si>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</si>
  <si>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</si>
  <si>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</si>
  <si>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</si>
  <si>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</si>
  <si>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</si>
  <si>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</si>
  <si>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</si>
  <si>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</si>
  <si>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</si>
  <si>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</si>
  <si>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</si>
  <si>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</si>
  <si>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</si>
  <si>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</si>
  <si>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</si>
  <si>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</si>
  <si>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</si>
  <si>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</si>
  <si>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</si>
  <si>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</si>
  <si>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</si>
  <si>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</si>
  <si>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</si>
  <si>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</si>
  <si>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</si>
  <si>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</si>
  <si>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</si>
  <si>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</si>
  <si>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</si>
  <si>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</si>
  <si>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</si>
  <si>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</si>
  <si>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</si>
  <si>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</si>
  <si>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</si>
  <si>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</si>
  <si>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</si>
  <si>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</si>
  <si>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</si>
  <si>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</si>
  <si>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</si>
  <si>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</si>
  <si>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</si>
  <si>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</si>
  <si>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</si>
  <si>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</si>
  <si>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</si>
  <si>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</si>
  <si>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</si>
  <si>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</si>
  <si>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</si>
  <si>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</si>
  <si>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</si>
  <si>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</si>
  <si>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</si>
  <si>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</si>
  <si>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</si>
  <si>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</si>
  <si>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</si>
  <si>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</si>
  <si>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</si>
  <si>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</si>
  <si>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</si>
  <si>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</si>
  <si>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</si>
  <si>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</si>
  <si>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</si>
  <si>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</si>
  <si>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</si>
  <si>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</si>
  <si>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</si>
  <si>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</si>
  <si>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</si>
  <si>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</si>
  <si>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</si>
  <si>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</si>
  <si>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</si>
  <si>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</si>
  <si>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</si>
  <si>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</si>
  <si>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</si>
  <si>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</si>
  <si>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</si>
  <si>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</si>
  <si>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</si>
  <si>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</si>
  <si>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</si>
  <si>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</si>
  <si>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</si>
  <si>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</si>
  <si>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</si>
  <si>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</si>
  <si>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</si>
  <si>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</si>
  <si>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</si>
  <si>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</si>
  <si>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</si>
  <si>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</si>
  <si>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</si>
  <si>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</si>
  <si>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</si>
  <si>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</si>
  <si>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</si>
  <si>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</si>
  <si>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</si>
  <si>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</si>
  <si>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</si>
  <si>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</si>
  <si>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</si>
  <si>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</si>
  <si>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</si>
  <si>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</si>
  <si>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</si>
  <si>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</si>
  <si>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</si>
  <si>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</si>
  <si>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</si>
  <si>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</si>
  <si>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</si>
  <si>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</si>
  <si>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</si>
  <si>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</si>
  <si>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</si>
  <si>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</si>
  <si>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</si>
  <si>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</si>
  <si>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</si>
  <si>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</si>
  <si>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</si>
  <si>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</si>
  <si>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</si>
  <si>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</si>
  <si>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</si>
  <si>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</si>
  <si>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</si>
  <si>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</si>
  <si>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</si>
  <si>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</si>
  <si>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</si>
  <si>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</si>
  <si>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</si>
  <si>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</si>
  <si>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</si>
  <si>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</si>
  <si>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</si>
  <si>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</si>
  <si>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</si>
  <si>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</si>
  <si>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</si>
  <si>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</si>
  <si>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</si>
  <si>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</si>
  <si>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</si>
  <si>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</si>
  <si>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</si>
  <si>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</si>
  <si>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</si>
  <si>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</si>
  <si>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</si>
  <si>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</si>
  <si>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</si>
  <si>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</si>
  <si>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</si>
  <si>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</si>
  <si>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</si>
  <si>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</si>
  <si>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</si>
  <si>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</si>
  <si>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</si>
  <si>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</si>
  <si>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</si>
  <si>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</si>
  <si>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</si>
  <si>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</si>
  <si>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</si>
  <si>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</si>
  <si>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</si>
  <si>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</si>
  <si>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</si>
  <si>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</si>
  <si>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</si>
  <si>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</si>
  <si>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</si>
  <si>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</si>
  <si>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</si>
  <si>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</si>
  <si>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</si>
  <si>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</si>
  <si>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</si>
  <si>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</si>
  <si>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</si>
  <si>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</si>
  <si>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</si>
  <si>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</si>
  <si>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</si>
  <si>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</si>
  <si>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</si>
  <si>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</si>
  <si>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</si>
  <si>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</si>
  <si>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</si>
  <si>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</si>
  <si>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</si>
  <si>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</si>
  <si>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</si>
  <si>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</si>
  <si>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</si>
  <si>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</si>
  <si>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</si>
  <si>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</si>
  <si>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</si>
  <si>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</si>
  <si>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</si>
  <si>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</si>
  <si>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</si>
  <si>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</si>
  <si>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</si>
  <si>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</si>
  <si>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</si>
  <si>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</si>
  <si>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</si>
  <si>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</si>
  <si>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</si>
  <si>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</si>
  <si>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</si>
  <si>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</si>
  <si>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</si>
  <si>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</si>
  <si>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</si>
  <si>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</si>
  <si>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</si>
  <si>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</si>
  <si>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</si>
  <si>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</si>
  <si>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</si>
  <si>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</si>
  <si>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</si>
  <si>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</si>
  <si>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</si>
  <si>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</si>
  <si>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</si>
  <si>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</si>
  <si>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</si>
  <si>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</si>
  <si>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</si>
  <si>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</si>
  <si>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</si>
  <si>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</si>
  <si>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</si>
  <si>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</si>
  <si>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</si>
  <si>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</si>
  <si>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</si>
  <si>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</si>
  <si>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</si>
  <si>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</si>
  <si>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</si>
  <si>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</si>
  <si>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</si>
  <si>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</si>
  <si>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</si>
  <si>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</si>
  <si>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</si>
  <si>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</si>
  <si>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</si>
  <si>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</si>
  <si>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</si>
  <si>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</si>
  <si>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</si>
  <si>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</si>
  <si>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</si>
  <si>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</si>
  <si>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</si>
  <si>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</si>
  <si>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</si>
  <si>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</si>
  <si>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</si>
  <si>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</si>
  <si>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</si>
  <si>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</si>
  <si>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</si>
  <si>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</si>
  <si>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</si>
  <si>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</si>
  <si>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</si>
  <si>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</si>
  <si>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</si>
  <si>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</si>
  <si>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</si>
  <si>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</si>
  <si>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</si>
  <si>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</si>
  <si>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</si>
  <si>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</si>
  <si>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</si>
  <si>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</si>
  <si>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</si>
  <si>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</si>
  <si>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</si>
  <si>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</si>
  <si>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</si>
  <si>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</si>
  <si>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</si>
  <si>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</si>
  <si>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</si>
  <si>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</si>
  <si>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</si>
  <si>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</si>
  <si>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</si>
  <si>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</si>
  <si>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</si>
  <si>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</si>
  <si>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</si>
  <si>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</si>
  <si>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</si>
  <si>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</si>
  <si>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</si>
  <si>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</si>
  <si>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</si>
  <si>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</si>
  <si>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</si>
  <si>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</si>
  <si>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</si>
  <si>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</si>
  <si>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</si>
  <si>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</si>
  <si>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</si>
  <si>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</si>
  <si>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</si>
  <si>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</si>
  <si>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</si>
  <si>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</si>
  <si>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</si>
  <si>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</si>
  <si>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</si>
  <si>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</si>
  <si>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</si>
  <si>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</si>
  <si>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</si>
  <si>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</si>
  <si>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</si>
  <si>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</si>
  <si>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</si>
  <si>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</si>
  <si>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</si>
  <si>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</si>
  <si>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</si>
  <si>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</si>
  <si>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</si>
  <si>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</si>
  <si>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</si>
  <si>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</si>
  <si>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</si>
  <si>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</si>
  <si>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</si>
  <si>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</si>
  <si>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</si>
  <si>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</si>
  <si>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</si>
  <si>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</si>
  <si>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</si>
  <si>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</si>
  <si>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</si>
  <si>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</si>
  <si>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</si>
  <si>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</si>
  <si>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</si>
  <si>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</si>
  <si>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</si>
  <si>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</si>
  <si>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</si>
  <si>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</si>
  <si>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</si>
  <si>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</si>
  <si>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</si>
  <si>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</si>
  <si>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</si>
  <si>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</si>
  <si>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</si>
  <si>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</si>
  <si>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</si>
  <si>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</si>
  <si>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</si>
  <si>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</si>
  <si>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</si>
  <si>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</si>
  <si>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</si>
  <si>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</si>
  <si>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</si>
  <si>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</si>
  <si>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</si>
  <si>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</si>
  <si>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</si>
  <si>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</si>
  <si>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</si>
  <si>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</si>
  <si>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</si>
  <si>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</si>
  <si>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</si>
  <si>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</si>
  <si>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</si>
  <si>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</si>
  <si>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</si>
  <si>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</si>
  <si>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</si>
  <si>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</si>
  <si>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</si>
  <si>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</si>
  <si>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</si>
  <si>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</si>
  <si>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</si>
  <si>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</si>
  <si>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</si>
  <si>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</si>
  <si>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</si>
  <si>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</si>
  <si>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</si>
  <si>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</si>
  <si>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</si>
  <si>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</si>
  <si>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</si>
  <si>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</si>
  <si>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</si>
  <si>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</si>
  <si>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</si>
  <si>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</si>
  <si>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</si>
  <si>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</si>
  <si>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</si>
  <si>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</si>
  <si>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</si>
  <si>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</si>
  <si>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</si>
  <si>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</si>
  <si>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</si>
  <si>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</si>
  <si>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</si>
  <si>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</si>
  <si>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</si>
  <si>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</si>
  <si>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</si>
  <si>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</si>
  <si>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</si>
  <si>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</si>
  <si>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</si>
  <si>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</si>
  <si>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</si>
  <si>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</si>
  <si>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</si>
  <si>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</si>
  <si>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</si>
  <si>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</si>
  <si>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</si>
  <si>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</si>
  <si>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</si>
  <si>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</si>
  <si>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</si>
  <si>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</si>
  <si>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</si>
  <si>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</si>
  <si>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</si>
  <si>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</si>
  <si>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</si>
  <si>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</si>
  <si>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</si>
  <si>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</si>
  <si>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</si>
  <si>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</si>
  <si>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</si>
  <si>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</si>
  <si>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</si>
  <si>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</si>
  <si>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</si>
  <si>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</si>
  <si>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</si>
  <si>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</si>
  <si>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</si>
  <si>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</si>
  <si>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</si>
  <si>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</si>
  <si>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</si>
  <si>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</si>
  <si>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</si>
  <si>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</si>
  <si>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</si>
  <si>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</si>
  <si>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</si>
  <si>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</si>
  <si>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</si>
  <si>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</si>
  <si>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</si>
  <si>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</si>
  <si>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</si>
  <si>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</si>
  <si>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</si>
  <si>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</si>
  <si>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</si>
  <si>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</si>
  <si>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</si>
  <si>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</si>
  <si>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</si>
  <si>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</si>
  <si>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</si>
  <si>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</si>
  <si>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</si>
  <si>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</si>
  <si>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</si>
  <si>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</si>
  <si>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</si>
  <si>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</si>
  <si>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</si>
  <si>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</si>
  <si>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</si>
  <si>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</si>
  <si>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</si>
  <si>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</si>
  <si>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</si>
  <si>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</si>
  <si>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</si>
  <si>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</si>
  <si>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</si>
  <si>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</si>
  <si>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</si>
  <si>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</si>
  <si>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</si>
  <si>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</si>
  <si>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</si>
  <si>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</si>
  <si>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</si>
  <si>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</si>
  <si>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</si>
  <si>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</si>
  <si>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</si>
  <si>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</si>
  <si>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</si>
  <si>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</si>
  <si>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</si>
  <si>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</si>
  <si>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</si>
  <si>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</si>
  <si>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</si>
  <si>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</si>
  <si>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</si>
  <si>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</si>
  <si>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</si>
  <si>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</si>
  <si>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</si>
  <si>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</si>
  <si>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</si>
  <si>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</si>
  <si>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</si>
  <si>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</si>
  <si>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</si>
  <si>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</si>
  <si>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</si>
  <si>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</si>
  <si>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</si>
  <si>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</si>
  <si>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</si>
  <si>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</si>
  <si>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</si>
  <si>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</si>
  <si>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</si>
  <si>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</si>
  <si>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</si>
  <si>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</si>
  <si>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</si>
  <si>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</si>
  <si>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</si>
  <si>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</si>
  <si>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</si>
  <si>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</si>
  <si>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</si>
  <si>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</si>
  <si>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</si>
  <si>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</si>
  <si>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</si>
  <si>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</si>
  <si>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</si>
  <si>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</si>
  <si>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</si>
  <si>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</si>
  <si>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</si>
  <si>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</si>
  <si>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</si>
  <si>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</si>
  <si>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</si>
  <si>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</si>
  <si>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</si>
  <si>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</si>
  <si>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</si>
  <si>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</si>
  <si>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</si>
  <si>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</si>
  <si>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</si>
  <si>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</si>
  <si>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</si>
  <si>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</si>
  <si>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</si>
  <si>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</si>
  <si>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</si>
  <si>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</si>
  <si>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</si>
  <si>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</si>
  <si>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</si>
  <si>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</si>
  <si>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</si>
  <si>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</si>
  <si>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</si>
  <si>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</si>
  <si>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</si>
  <si>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</si>
  <si>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</si>
  <si>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</si>
  <si>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</si>
  <si>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</si>
  <si>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</si>
  <si>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</si>
  <si>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</si>
  <si>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</si>
  <si>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</si>
  <si>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</si>
  <si>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</si>
  <si>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</si>
  <si>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</si>
  <si>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</si>
  <si>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</si>
  <si>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</si>
  <si>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</si>
  <si>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</si>
  <si>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</si>
  <si>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</si>
  <si>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</si>
  <si>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</si>
  <si>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</si>
  <si>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</si>
  <si>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</si>
  <si>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</si>
  <si>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</si>
  <si>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</si>
  <si>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</si>
  <si>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</si>
  <si>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</si>
  <si>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</si>
  <si>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</si>
  <si>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</si>
  <si>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</si>
  <si>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</si>
  <si>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</si>
  <si>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</si>
  <si>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</si>
  <si>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</si>
  <si>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</si>
  <si>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</si>
  <si>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</si>
  <si>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</si>
  <si>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</si>
  <si>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</si>
  <si>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</si>
  <si>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</si>
  <si>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</si>
  <si>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</si>
  <si>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</si>
  <si>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</si>
  <si>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</si>
  <si>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</si>
  <si>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</si>
  <si>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</si>
  <si>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</si>
  <si>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</si>
  <si>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</si>
  <si>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</si>
  <si>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</si>
  <si>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</si>
  <si>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</si>
  <si>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</si>
  <si>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</si>
  <si>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</si>
  <si>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</si>
  <si>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</si>
  <si>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</si>
  <si>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</si>
  <si>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</si>
  <si>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</si>
  <si>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</si>
  <si>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</si>
  <si>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</si>
  <si>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</si>
  <si>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</si>
  <si>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</si>
  <si>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</si>
  <si>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</si>
  <si>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</si>
  <si>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</si>
  <si>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</si>
  <si>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</si>
  <si>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</si>
  <si>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</si>
  <si>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</si>
  <si>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</si>
  <si>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</si>
  <si>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</si>
  <si>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</si>
  <si>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</si>
  <si>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</si>
  <si>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</si>
  <si>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</si>
  <si>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</si>
  <si>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</si>
  <si>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</si>
  <si>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</si>
  <si>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</si>
  <si>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</si>
  <si>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</si>
  <si>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</si>
  <si>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</si>
  <si>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</si>
  <si>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</si>
  <si>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</si>
  <si>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</si>
  <si>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</si>
  <si>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</si>
  <si>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</si>
  <si>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</si>
  <si>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</si>
  <si>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</si>
  <si>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</si>
  <si>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</si>
  <si>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</si>
  <si>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</si>
  <si>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</si>
  <si>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</si>
  <si>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</si>
  <si>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</si>
  <si>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</si>
  <si>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</si>
  <si>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</si>
  <si>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</si>
  <si>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</si>
  <si>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</si>
  <si>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</si>
  <si>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</si>
  <si>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</si>
  <si>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</si>
  <si>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</si>
  <si>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</si>
  <si>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</si>
  <si>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</si>
  <si>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</si>
  <si>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</si>
  <si>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</si>
  <si>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</si>
  <si>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</si>
  <si>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</si>
  <si>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</si>
  <si>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</si>
  <si>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</si>
  <si>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</si>
  <si>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</si>
  <si>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</si>
  <si>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</si>
  <si>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</si>
  <si>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</si>
  <si>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</si>
  <si>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</si>
  <si>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</si>
  <si>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</si>
  <si>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</si>
  <si>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</si>
  <si>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</si>
  <si>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</si>
  <si>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</si>
  <si>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</si>
  <si>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</si>
  <si>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</si>
  <si>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</si>
  <si>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</si>
  <si>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</si>
  <si>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</si>
  <si>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</si>
  <si>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</si>
  <si>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</si>
  <si>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</si>
  <si>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</si>
  <si>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</si>
  <si>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</si>
  <si>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</si>
  <si>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</si>
  <si>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</si>
  <si>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</si>
  <si>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</si>
  <si>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</si>
  <si>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</si>
  <si>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</si>
  <si>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</si>
  <si>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</si>
  <si>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</si>
  <si>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</si>
  <si>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</si>
  <si>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</si>
  <si>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</si>
  <si>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</si>
  <si>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</si>
  <si>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</si>
  <si>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</si>
  <si>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</si>
  <si>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</si>
  <si>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</si>
  <si>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</si>
  <si>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</si>
  <si>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</si>
  <si>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</si>
  <si>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</si>
  <si>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</si>
  <si>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</si>
  <si>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</si>
  <si>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</si>
  <si>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</si>
  <si>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</si>
  <si>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</si>
  <si>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</si>
  <si>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</si>
  <si>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</si>
  <si>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</si>
  <si>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</si>
  <si>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</si>
  <si>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</si>
  <si>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</si>
  <si>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</si>
  <si>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</si>
  <si>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</si>
  <si>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</si>
  <si>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</si>
  <si>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</si>
  <si>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</si>
  <si>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</si>
  <si>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</si>
  <si>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</si>
  <si>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</si>
  <si>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</si>
  <si>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</si>
  <si>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</si>
  <si>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</si>
  <si>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</si>
  <si>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</si>
  <si>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</si>
  <si>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</si>
  <si>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</si>
  <si>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</si>
  <si>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</si>
  <si>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</si>
  <si>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</si>
  <si>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</si>
  <si>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</si>
  <si>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</si>
  <si>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</si>
  <si>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</si>
  <si>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</si>
  <si>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</si>
  <si>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</si>
  <si>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</si>
  <si>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</si>
  <si>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</si>
  <si>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</si>
  <si>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</si>
  <si>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</si>
  <si>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</si>
  <si>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</si>
  <si>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</si>
  <si>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</si>
  <si>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</si>
  <si>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</si>
  <si>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</si>
  <si>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</si>
  <si>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</si>
  <si>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</si>
  <si>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</si>
  <si>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</si>
  <si>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</si>
  <si>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</si>
  <si>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</si>
  <si>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</si>
  <si>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</si>
  <si>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</si>
  <si>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</si>
  <si>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</si>
  <si>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</si>
  <si>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</si>
  <si>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</si>
  <si>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</si>
  <si>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</si>
  <si>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</si>
  <si>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</si>
  <si>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</si>
  <si>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</si>
  <si>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</si>
  <si>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</si>
  <si>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</si>
  <si>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</si>
  <si>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</si>
  <si>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</si>
  <si>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</si>
  <si>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</si>
  <si>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</si>
  <si>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</si>
  <si>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</si>
  <si>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</si>
  <si>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</si>
  <si>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</si>
  <si>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</si>
  <si>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</si>
  <si>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</si>
  <si>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</si>
  <si>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</si>
  <si>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</si>
  <si>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</si>
  <si>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</si>
  <si>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</si>
  <si>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</si>
  <si>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</si>
  <si>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</si>
  <si>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</si>
  <si>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</si>
  <si>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</si>
  <si>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</si>
  <si>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</si>
  <si>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</si>
  <si>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</si>
  <si>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</si>
  <si>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</si>
  <si>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</si>
  <si>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</si>
  <si>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</si>
  <si>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</si>
  <si>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</si>
  <si>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</si>
  <si>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</si>
  <si>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</si>
  <si>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</si>
  <si>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</si>
  <si>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</si>
  <si>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</si>
  <si>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</si>
  <si>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</si>
  <si>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</si>
  <si>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</si>
  <si>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</si>
  <si>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</si>
  <si>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</si>
  <si>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</si>
  <si>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</si>
  <si>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</si>
  <si>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</si>
  <si>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</si>
  <si>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</si>
  <si>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</si>
  <si>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</si>
  <si>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</si>
  <si>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</si>
  <si>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</si>
  <si>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</si>
  <si>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</si>
  <si>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</si>
  <si>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</si>
  <si>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</si>
  <si>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</si>
  <si>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</si>
  <si>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</si>
  <si>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</si>
  <si>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</si>
  <si>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</si>
  <si>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</si>
  <si>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</si>
  <si>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</si>
  <si>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</si>
  <si>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</si>
  <si>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</si>
  <si>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</si>
  <si>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</si>
  <si>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</si>
  <si>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</si>
  <si>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</si>
  <si>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</si>
  <si>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</si>
  <si>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</si>
  <si>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</si>
  <si>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</si>
  <si>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</si>
  <si>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</si>
  <si>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</si>
  <si>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</si>
  <si>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</si>
  <si>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</si>
  <si>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</si>
  <si>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</si>
  <si>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</si>
  <si>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</si>
  <si>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</si>
  <si>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</si>
  <si>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</si>
  <si>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</si>
  <si>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</si>
  <si>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</si>
  <si>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</si>
  <si>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</si>
  <si>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</si>
  <si>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</si>
  <si>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</si>
  <si>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</si>
  <si>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</si>
  <si>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</si>
  <si>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</si>
  <si>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</si>
  <si>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</si>
  <si>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</si>
  <si>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</si>
  <si>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</si>
  <si>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</si>
  <si>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</si>
  <si>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</si>
  <si>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</si>
  <si>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</si>
  <si>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</si>
  <si>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</si>
  <si>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</si>
  <si>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</si>
  <si>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</si>
  <si>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</si>
  <si>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</si>
  <si>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</si>
  <si>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</si>
  <si>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</si>
  <si>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</si>
  <si>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</si>
  <si>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</si>
  <si>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</si>
  <si>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</si>
  <si>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</si>
  <si>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</si>
  <si>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</si>
  <si>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</si>
  <si>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</si>
  <si>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</si>
  <si>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</si>
  <si>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</si>
  <si>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</si>
  <si>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</si>
  <si>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</si>
  <si>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</si>
  <si>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</si>
  <si>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</si>
  <si>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</si>
  <si>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</si>
  <si>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</si>
  <si>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</si>
  <si>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</si>
  <si>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</si>
  <si>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</si>
  <si>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</si>
  <si>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</si>
  <si>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</si>
  <si>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</si>
  <si>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</si>
  <si>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</si>
  <si>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</si>
  <si>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</si>
  <si>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</si>
  <si>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</si>
  <si>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</si>
  <si>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</si>
  <si>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</si>
  <si>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</si>
  <si>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</si>
  <si>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</si>
  <si>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</si>
  <si>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</si>
  <si>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</si>
  <si>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</si>
  <si>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</si>
  <si>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</si>
  <si>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</si>
  <si>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</si>
  <si>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</si>
  <si>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</si>
  <si>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</si>
  <si>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</si>
  <si>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</si>
  <si>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</si>
  <si>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</si>
  <si>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</si>
  <si>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</si>
  <si>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</si>
  <si>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</si>
  <si>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</si>
  <si>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</si>
  <si>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</si>
  <si>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</si>
  <si>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</si>
  <si>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</si>
  <si>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</si>
  <si>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</si>
  <si>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</si>
  <si>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</si>
  <si>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</si>
  <si>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</si>
  <si>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</si>
  <si>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</si>
  <si>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</si>
  <si>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</si>
  <si>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</si>
  <si>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</si>
  <si>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</si>
  <si>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</si>
  <si>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</si>
  <si>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</si>
  <si>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</si>
  <si>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</si>
  <si>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</si>
  <si>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</si>
  <si>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</si>
  <si>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</si>
  <si>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</si>
  <si>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</si>
  <si>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</si>
  <si>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</si>
  <si>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</si>
  <si>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</si>
  <si>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</si>
  <si>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</si>
  <si>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</si>
  <si>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</si>
  <si>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</si>
  <si>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</si>
  <si>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</si>
  <si>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</si>
  <si>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</si>
  <si>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</si>
  <si>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</si>
  <si>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</si>
  <si>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</si>
  <si>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</si>
  <si>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</si>
  <si>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</si>
  <si>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</si>
  <si>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</si>
  <si>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</si>
  <si>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</si>
  <si>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</si>
  <si>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</si>
  <si>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</si>
  <si>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</si>
  <si>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</si>
  <si>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</si>
  <si>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</si>
  <si>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</si>
  <si>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</si>
  <si>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</si>
  <si>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</si>
  <si>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</si>
  <si>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</si>
  <si>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</si>
  <si>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</si>
  <si>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</si>
  <si>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</si>
  <si>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</si>
  <si>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</si>
  <si>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</si>
  <si>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</si>
  <si>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</si>
  <si>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</si>
  <si>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</si>
  <si>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</si>
  <si>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</si>
  <si>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</si>
  <si>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</si>
  <si>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</si>
  <si>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</si>
  <si>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</si>
  <si>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</si>
  <si>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</si>
  <si>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</si>
  <si>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</si>
  <si>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</si>
  <si>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</si>
  <si>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</si>
  <si>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</si>
  <si>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</si>
  <si>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</si>
  <si>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</si>
  <si>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</si>
  <si>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</si>
  <si>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</si>
  <si>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</si>
  <si>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</si>
  <si>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</si>
  <si>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</si>
  <si>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</si>
  <si>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</si>
  <si>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</si>
  <si>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</si>
  <si>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</si>
  <si>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</si>
  <si>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</si>
  <si>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</si>
  <si>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</si>
  <si>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</si>
  <si>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</si>
  <si>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</si>
  <si>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</si>
  <si>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</si>
  <si>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</si>
  <si>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</si>
  <si>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</si>
  <si>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</si>
  <si>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</si>
  <si>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</si>
  <si>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</si>
  <si>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</si>
  <si>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</si>
  <si>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</si>
  <si>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</si>
  <si>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</si>
  <si>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</si>
  <si>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</si>
  <si>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</si>
  <si>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</si>
  <si>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</si>
  <si>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</si>
  <si>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</si>
  <si>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</si>
  <si>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</si>
  <si>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</si>
  <si>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</si>
  <si>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</si>
  <si>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</si>
  <si>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</si>
  <si>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</si>
  <si>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</si>
  <si>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</si>
  <si>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</si>
  <si>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</si>
  <si>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</si>
  <si>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</si>
  <si>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</si>
  <si>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</si>
  <si>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</si>
  <si>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</si>
  <si>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</si>
  <si>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</si>
  <si>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</si>
  <si>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</si>
  <si>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</si>
  <si>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</si>
  <si>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</si>
  <si>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</si>
  <si>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</si>
  <si>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</si>
  <si>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</si>
  <si>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</si>
  <si>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</si>
  <si>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</si>
  <si>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</si>
  <si>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</si>
  <si>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</si>
  <si>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</si>
  <si>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</si>
  <si>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</si>
  <si>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</si>
  <si>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</si>
  <si>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</si>
  <si>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</si>
  <si>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</si>
  <si>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</si>
  <si>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</si>
  <si>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</si>
  <si>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</si>
  <si>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</si>
  <si>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</si>
  <si>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</si>
  <si>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</si>
  <si>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</si>
  <si>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</si>
  <si>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</si>
  <si>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</si>
  <si>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</si>
  <si>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</si>
  <si>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</si>
  <si>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</si>
  <si>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</si>
  <si>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</si>
  <si>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</si>
  <si>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</si>
  <si>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</si>
  <si>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</si>
  <si>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</si>
  <si>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</si>
  <si>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</si>
  <si>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</si>
  <si>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</si>
  <si>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</si>
  <si>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</si>
  <si>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</si>
  <si>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</si>
  <si>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</si>
  <si>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</si>
  <si>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</si>
  <si>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</si>
  <si>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</si>
  <si>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</si>
  <si>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</si>
  <si>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</si>
  <si>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</si>
  <si>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</si>
  <si>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</si>
  <si>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</si>
  <si>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</si>
  <si>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</si>
  <si>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</si>
  <si>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</si>
  <si>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</si>
  <si>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</si>
  <si>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</si>
  <si>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</si>
  <si>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</si>
  <si>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</si>
  <si>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</si>
  <si>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</si>
  <si>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</si>
  <si>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</si>
  <si>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</si>
  <si>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</si>
  <si>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</si>
  <si>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</si>
  <si>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</si>
  <si>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</si>
  <si>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</si>
  <si>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</si>
  <si>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</si>
  <si>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</si>
  <si>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</si>
  <si>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</si>
  <si>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</si>
  <si>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</si>
  <si>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</si>
  <si>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</si>
  <si>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</si>
  <si>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</si>
  <si>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</si>
  <si>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</si>
  <si>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</si>
  <si>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</si>
  <si>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</si>
  <si>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</si>
  <si>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</si>
  <si>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</si>
  <si>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</si>
  <si>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</si>
  <si>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</si>
  <si>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</si>
  <si>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</si>
  <si>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</si>
  <si>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</si>
  <si>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</si>
  <si>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</si>
  <si>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</si>
  <si>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</si>
  <si>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</si>
  <si>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</si>
  <si>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</si>
  <si>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</si>
  <si>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</si>
  <si>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</si>
  <si>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</si>
  <si>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</si>
  <si>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</si>
  <si>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</si>
  <si>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</si>
  <si>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</si>
  <si>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</si>
  <si>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</si>
  <si>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</si>
  <si>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</si>
  <si>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</si>
  <si>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</si>
  <si>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</si>
  <si>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</si>
  <si>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</si>
  <si>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</si>
  <si>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</si>
  <si>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</si>
  <si>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</si>
  <si>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</si>
  <si>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</si>
  <si>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</si>
  <si>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</si>
  <si>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</si>
  <si>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</si>
  <si>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</si>
  <si>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</si>
  <si>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</si>
  <si>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</si>
  <si>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</si>
  <si>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</si>
  <si>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</si>
  <si>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</si>
  <si>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</si>
  <si>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</si>
  <si>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</si>
  <si>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</si>
  <si>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</si>
  <si>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</si>
  <si>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</si>
  <si>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</si>
  <si>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</si>
  <si>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</si>
  <si>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</si>
  <si>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</si>
  <si>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</si>
  <si>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</si>
  <si>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</si>
  <si>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</si>
  <si>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</si>
  <si>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</si>
  <si>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</si>
  <si>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</si>
  <si>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</si>
  <si>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</si>
  <si>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</si>
  <si>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</si>
  <si>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</si>
  <si>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</si>
  <si>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</si>
  <si>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</si>
  <si>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</si>
  <si>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</si>
  <si>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</si>
  <si>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</si>
  <si>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</si>
  <si>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</si>
  <si>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</si>
  <si>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</si>
  <si>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</si>
  <si>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</si>
  <si>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</si>
  <si>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</si>
  <si>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</si>
  <si>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</si>
  <si>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</si>
  <si>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</si>
  <si>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</si>
  <si>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</si>
  <si>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</si>
  <si>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</si>
  <si>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</si>
  <si>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</si>
  <si>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</si>
  <si>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</si>
  <si>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</si>
  <si>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</si>
  <si>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</si>
  <si>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</si>
  <si>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</si>
  <si>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</si>
  <si>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</si>
  <si>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</si>
  <si>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</si>
  <si>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</si>
  <si>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</si>
  <si>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</si>
  <si>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</si>
  <si>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</si>
  <si>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</si>
  <si>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</si>
  <si>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</si>
  <si>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</si>
  <si>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</si>
  <si>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</si>
  <si>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</si>
  <si>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</si>
  <si>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</si>
  <si>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</si>
  <si>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</si>
  <si>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</si>
  <si>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</si>
  <si>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</si>
  <si>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</si>
  <si>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</si>
  <si>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</si>
  <si>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</si>
  <si>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</si>
  <si>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</si>
  <si>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</si>
  <si>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</si>
  <si>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</si>
  <si>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</si>
  <si>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</si>
  <si>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</si>
  <si>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</si>
  <si>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</si>
  <si>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</si>
  <si>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</si>
  <si>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</si>
  <si>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</si>
  <si>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</si>
  <si>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</si>
  <si>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</si>
  <si>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</si>
  <si>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</si>
  <si>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</si>
  <si>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</si>
  <si>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</si>
  <si>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</si>
  <si>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</si>
  <si>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</si>
  <si>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</si>
  <si>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</si>
  <si>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</si>
  <si>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</si>
  <si>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</si>
  <si>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</si>
  <si>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</si>
  <si>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</si>
  <si>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</si>
  <si>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</si>
  <si>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</si>
  <si>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</si>
  <si>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</si>
  <si>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</si>
  <si>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</si>
  <si>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</si>
  <si>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</si>
  <si>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</si>
  <si>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</si>
  <si>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</si>
  <si>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</si>
  <si>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</si>
  <si>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</si>
  <si>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</si>
  <si>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</si>
  <si>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</si>
  <si>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</si>
  <si>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</si>
  <si>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</si>
  <si>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</si>
  <si>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</si>
  <si>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</si>
  <si>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</si>
  <si>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</si>
  <si>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</si>
  <si>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</si>
  <si>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</si>
  <si>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</si>
  <si>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</si>
  <si>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</si>
  <si>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</si>
  <si>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</si>
  <si>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</si>
  <si>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</si>
  <si>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</si>
  <si>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</si>
  <si>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</si>
  <si>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</si>
  <si>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</si>
  <si>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</si>
  <si>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</si>
  <si>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</si>
  <si>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</si>
  <si>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</si>
  <si>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</si>
  <si>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</si>
  <si>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</si>
  <si>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</si>
  <si>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</si>
  <si>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</si>
  <si>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</si>
  <si>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</si>
  <si>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</si>
  <si>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</si>
  <si>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</si>
  <si>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</si>
  <si>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</si>
  <si>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</si>
  <si>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</si>
  <si>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</si>
  <si>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</si>
  <si>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</si>
  <si>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</si>
  <si>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</si>
  <si>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</si>
  <si>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</si>
  <si>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</si>
  <si>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</si>
  <si>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</si>
  <si>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</si>
  <si>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</si>
  <si>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</si>
  <si>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</si>
  <si>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</si>
  <si>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</si>
  <si>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</si>
  <si>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</si>
  <si>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</si>
  <si>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</si>
  <si>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</si>
  <si>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</si>
  <si>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</si>
  <si>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</si>
  <si>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</si>
  <si>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</si>
  <si>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</si>
  <si>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</si>
  <si>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</si>
  <si>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</si>
  <si>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</si>
  <si>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</si>
  <si>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</si>
  <si>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</si>
  <si>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</si>
  <si>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</si>
  <si>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</si>
  <si>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</si>
  <si>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</si>
  <si>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</si>
  <si>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</si>
  <si>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</si>
  <si>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</si>
  <si>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</si>
  <si>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</si>
  <si>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</si>
  <si>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</si>
  <si>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</si>
  <si>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</si>
  <si>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</si>
  <si>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</si>
  <si>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</si>
  <si>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</si>
  <si>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</si>
  <si>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</si>
  <si>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</si>
  <si>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</si>
  <si>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</si>
  <si>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</si>
  <si>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</si>
  <si>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</si>
  <si>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</si>
  <si>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</si>
  <si>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</si>
  <si>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</si>
  <si>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</si>
  <si>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</si>
  <si>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</si>
  <si>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</si>
  <si>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</si>
  <si>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</si>
  <si>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</si>
  <si>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</si>
  <si>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</si>
  <si>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</si>
  <si>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</si>
  <si>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</si>
  <si>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</si>
  <si>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</si>
  <si>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</si>
  <si>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</si>
  <si>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</si>
  <si>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</si>
  <si>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</si>
  <si>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</si>
  <si>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</si>
  <si>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</si>
  <si>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</si>
  <si>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</si>
  <si>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</si>
  <si>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</si>
  <si>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</si>
  <si>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</si>
  <si>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</si>
  <si>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</si>
  <si>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</si>
  <si>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</si>
  <si>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</si>
  <si>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</si>
  <si>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</si>
  <si>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</si>
  <si>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</si>
  <si>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</si>
  <si>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</si>
  <si>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</si>
  <si>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</si>
  <si>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</si>
  <si>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</si>
  <si>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</si>
  <si>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</si>
  <si>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</si>
  <si>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</si>
  <si>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</si>
  <si>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</si>
  <si>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</si>
  <si>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</si>
  <si>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</si>
  <si>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</si>
  <si>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</si>
  <si>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</si>
  <si>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</si>
  <si>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</si>
  <si>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</si>
  <si>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</si>
  <si>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</si>
  <si>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</si>
  <si>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</si>
  <si>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</si>
  <si>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</si>
  <si>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</si>
  <si>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</si>
  <si>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</si>
  <si>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</si>
  <si>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</si>
  <si>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</si>
  <si>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</si>
  <si>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</si>
  <si>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</si>
  <si>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</si>
  <si>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</si>
  <si>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</si>
  <si>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</si>
  <si>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</si>
  <si>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</si>
  <si>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</si>
  <si>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</si>
  <si>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</si>
  <si>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</si>
  <si>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</si>
  <si>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</si>
  <si>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</si>
  <si>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</si>
  <si>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</si>
  <si>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</si>
  <si>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</si>
  <si>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</si>
  <si>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</si>
  <si>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</si>
  <si>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</si>
  <si>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</si>
  <si>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</si>
  <si>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</si>
  <si>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</si>
  <si>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</si>
  <si>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</si>
  <si>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</si>
  <si>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</si>
  <si>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</si>
  <si>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</si>
  <si>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</si>
  <si>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</si>
  <si>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</si>
  <si>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</si>
  <si>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</si>
  <si>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</si>
  <si>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</si>
  <si>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</si>
  <si>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</si>
  <si>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</si>
  <si>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</si>
  <si>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</si>
  <si>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</si>
  <si>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</si>
  <si>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</si>
  <si>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</si>
  <si>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</si>
  <si>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</si>
  <si>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</si>
  <si>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</si>
  <si>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</si>
  <si>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</si>
  <si>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</si>
  <si>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</si>
  <si>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</si>
  <si>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</si>
  <si>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</si>
  <si>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</si>
  <si>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</si>
  <si>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</si>
  <si>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</si>
  <si>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</si>
  <si>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</si>
  <si>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</si>
  <si>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</si>
  <si>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</si>
  <si>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</si>
  <si>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</si>
  <si>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</si>
  <si>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</si>
  <si>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</si>
  <si>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</si>
  <si>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</si>
  <si>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</si>
  <si>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</si>
  <si>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</si>
  <si>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</si>
  <si>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</si>
  <si>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</si>
  <si>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</si>
  <si>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</si>
  <si>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</si>
  <si>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</si>
  <si>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</si>
  <si>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</si>
  <si>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</si>
  <si>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</si>
  <si>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</si>
  <si>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</si>
  <si>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</si>
  <si>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</si>
  <si>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</si>
  <si>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</si>
  <si>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</si>
  <si>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</si>
  <si>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</si>
  <si>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</si>
  <si>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</si>
  <si>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</si>
  <si>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</si>
  <si>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</si>
  <si>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</si>
  <si>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</si>
  <si>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</si>
  <si>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</si>
  <si>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</si>
  <si>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</si>
  <si>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</si>
  <si>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</si>
  <si>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</si>
  <si>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</si>
  <si>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</si>
  <si>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</si>
  <si>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</si>
  <si>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</si>
  <si>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</si>
  <si>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</si>
  <si>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</si>
  <si>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</si>
  <si>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</si>
  <si>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</si>
  <si>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</si>
  <si>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</si>
  <si>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</si>
  <si>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</si>
  <si>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</si>
  <si>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</si>
  <si>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</si>
  <si>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</si>
  <si>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</si>
  <si>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</si>
  <si>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</si>
  <si>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</si>
  <si>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</si>
  <si>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</si>
  <si>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</si>
  <si>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</si>
  <si>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</si>
  <si>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</si>
  <si>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</si>
  <si>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</si>
  <si>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</si>
  <si>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</si>
  <si>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</si>
  <si>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</si>
  <si>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</si>
  <si>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</si>
  <si>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</si>
  <si>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</si>
  <si>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</si>
  <si>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</si>
  <si>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</si>
  <si>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</si>
  <si>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</si>
  <si>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</si>
  <si>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</si>
  <si>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</si>
  <si>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</si>
  <si>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</si>
  <si>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</si>
  <si>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</si>
  <si>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</si>
  <si>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</si>
  <si>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</si>
  <si>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</si>
  <si>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</si>
  <si>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</si>
  <si>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</si>
  <si>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</si>
  <si>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</si>
  <si>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</si>
  <si>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</si>
  <si>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</si>
  <si>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</si>
  <si>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</si>
  <si>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</si>
  <si>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</si>
  <si>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</si>
  <si>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</si>
  <si>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</si>
  <si>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</si>
  <si>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</si>
  <si>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</si>
  <si>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</si>
  <si>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</si>
  <si>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</si>
  <si>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</si>
  <si>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</si>
  <si>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</si>
  <si>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</si>
  <si>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</si>
  <si>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</si>
  <si>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</si>
  <si>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</si>
  <si>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</si>
  <si>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</si>
  <si>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</si>
  <si>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</si>
  <si>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</si>
  <si>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</si>
  <si>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</si>
  <si>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</si>
  <si>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</si>
  <si>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</si>
  <si>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</si>
  <si>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</si>
  <si>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</si>
  <si>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</si>
  <si>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</si>
  <si>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</si>
  <si>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</si>
  <si>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</si>
  <si>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</si>
  <si>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</si>
  <si>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</si>
  <si>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</si>
  <si>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</si>
  <si>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</si>
  <si>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</si>
  <si>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</si>
  <si>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</si>
  <si>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</si>
  <si>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</si>
  <si>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</si>
  <si>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</si>
  <si>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</si>
  <si>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</si>
  <si>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</si>
  <si>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</si>
  <si>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</si>
  <si>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</si>
  <si>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</si>
  <si>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</si>
  <si>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</si>
  <si>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</si>
  <si>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</si>
  <si>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</si>
  <si>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</si>
  <si>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</si>
  <si>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</si>
  <si>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</si>
  <si>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</si>
  <si>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</si>
  <si>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</si>
  <si>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</si>
  <si>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</si>
  <si>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</si>
  <si>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</si>
  <si>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</si>
  <si>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</si>
  <si>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</si>
  <si>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</si>
  <si>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</si>
  <si>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</si>
  <si>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</si>
  <si>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</si>
  <si>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</si>
  <si>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</si>
  <si>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</si>
  <si>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</si>
  <si>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</si>
  <si>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</si>
  <si>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</si>
  <si>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</si>
  <si>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</si>
  <si>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</si>
  <si>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</si>
  <si>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</si>
  <si>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</si>
  <si>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</si>
  <si>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</si>
  <si>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</si>
  <si>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</si>
  <si>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</si>
  <si>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</si>
  <si>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</si>
  <si>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</si>
  <si>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</si>
  <si>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</si>
  <si>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</si>
  <si>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</si>
  <si>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</si>
  <si>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</si>
  <si>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</si>
  <si>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</si>
  <si>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</si>
  <si>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</si>
  <si>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</si>
  <si>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</si>
  <si>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</si>
  <si>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</si>
  <si>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</si>
  <si>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</si>
  <si>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</si>
  <si>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</si>
  <si>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</si>
  <si>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</si>
  <si>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</si>
  <si>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</si>
  <si>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</si>
  <si>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</si>
  <si>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</si>
  <si>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</si>
  <si>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</si>
  <si>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</si>
  <si>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</si>
  <si>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</si>
  <si>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</si>
  <si>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</si>
  <si>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</si>
  <si>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</si>
  <si>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</si>
  <si>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</si>
  <si>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</si>
  <si>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</si>
  <si>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</si>
  <si>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</si>
  <si>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</si>
  <si>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</si>
  <si>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</si>
  <si>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</si>
  <si>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</si>
  <si>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</si>
  <si>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</si>
  <si>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</si>
  <si>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</si>
  <si>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</si>
  <si>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</si>
  <si>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</si>
  <si>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</si>
  <si>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</si>
  <si>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</si>
  <si>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</si>
  <si>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</si>
  <si>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</si>
  <si>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</si>
  <si>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</si>
  <si>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</si>
  <si>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</si>
  <si>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</si>
  <si>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</si>
  <si>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</si>
  <si>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</si>
  <si>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</si>
  <si>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</si>
  <si>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</si>
  <si>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</si>
  <si>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</si>
  <si>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</si>
  <si>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</si>
  <si>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</si>
  <si>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</si>
  <si>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</si>
  <si>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</si>
  <si>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</si>
  <si>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</si>
  <si>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</si>
  <si>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</si>
  <si>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</si>
  <si>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</si>
  <si>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</si>
  <si>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</si>
  <si>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</si>
  <si>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</si>
  <si>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</si>
  <si>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</si>
  <si>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</si>
  <si>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</si>
  <si>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</si>
  <si>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</si>
  <si>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</si>
  <si>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</si>
  <si>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</si>
  <si>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</si>
  <si>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</si>
  <si>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</si>
  <si>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</si>
  <si>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</si>
  <si>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</si>
  <si>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</si>
  <si>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</si>
  <si>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</si>
  <si>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</si>
  <si>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</si>
  <si>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</si>
  <si>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</si>
  <si>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</si>
  <si>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</si>
  <si>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</si>
  <si>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</si>
  <si>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</si>
  <si>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</si>
  <si>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</si>
  <si>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</si>
  <si>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</si>
  <si>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</si>
  <si>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</si>
  <si>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</si>
  <si>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</si>
  <si>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</si>
  <si>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</si>
  <si>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</si>
  <si>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</si>
  <si>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</si>
  <si>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</si>
  <si>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</si>
  <si>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</si>
  <si>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</si>
  <si>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</si>
  <si>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</si>
  <si>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</si>
  <si>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</si>
  <si>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</si>
  <si>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</si>
  <si>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</si>
  <si>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</si>
  <si>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</si>
  <si>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</si>
  <si>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</si>
  <si>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</si>
  <si>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</si>
  <si>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</si>
  <si>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</si>
  <si>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</si>
  <si>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</si>
  <si>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</si>
  <si>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</si>
  <si>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</si>
  <si>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</si>
  <si>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</si>
  <si>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</si>
  <si>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</si>
  <si>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</si>
  <si>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</si>
  <si>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</si>
  <si>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</si>
  <si>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</si>
  <si>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</si>
  <si>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</si>
  <si>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</si>
  <si>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</si>
  <si>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</si>
  <si>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</si>
  <si>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</si>
  <si>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</si>
  <si>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</si>
  <si>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</si>
  <si>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</si>
  <si>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</si>
  <si>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</si>
  <si>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</si>
  <si>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</si>
  <si>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</si>
  <si>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</si>
  <si>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</si>
  <si>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</si>
  <si>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</si>
  <si>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</si>
  <si>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</si>
  <si>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</si>
  <si>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</si>
  <si>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</si>
  <si>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</si>
  <si>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</si>
  <si>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</si>
  <si>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</si>
  <si>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</si>
  <si>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</si>
  <si>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</si>
  <si>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</si>
  <si>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</si>
  <si>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</si>
  <si>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</si>
  <si>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</si>
  <si>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</si>
  <si>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</si>
  <si>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</si>
  <si>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</si>
  <si>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</si>
  <si>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</si>
  <si>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</si>
  <si>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</si>
  <si>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</si>
  <si>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</si>
  <si>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</si>
  <si>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</si>
  <si>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</si>
  <si>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</si>
  <si>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</si>
  <si>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</si>
  <si>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</si>
  <si>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</si>
  <si>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</si>
  <si>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</si>
  <si>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</si>
  <si>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</si>
  <si>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</si>
  <si>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</si>
  <si>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</si>
  <si>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</si>
  <si>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</si>
  <si>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</si>
  <si>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</si>
  <si>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</si>
  <si>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</si>
  <si>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</si>
  <si>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</si>
  <si>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</si>
  <si>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</si>
  <si>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</si>
  <si>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</si>
  <si>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</si>
  <si>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</si>
  <si>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</si>
  <si>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</si>
  <si>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</si>
  <si>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</si>
  <si>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</si>
  <si>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</si>
  <si>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</si>
  <si>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</si>
  <si>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</si>
  <si>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</si>
  <si>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</si>
  <si>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</si>
  <si>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</si>
  <si>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</si>
  <si>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</si>
  <si>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</si>
  <si>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</si>
  <si>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</si>
  <si>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</si>
  <si>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</si>
  <si>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</si>
  <si>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</si>
  <si>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</si>
  <si>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</si>
  <si>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</si>
  <si>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</si>
  <si>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</si>
  <si>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</si>
  <si>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</si>
  <si>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</si>
  <si>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</si>
  <si>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</si>
  <si>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</si>
  <si>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</si>
  <si>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</si>
  <si>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</si>
  <si>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</si>
  <si>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</si>
  <si>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</si>
  <si>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</si>
  <si>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</si>
  <si>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</si>
  <si>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</si>
  <si>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</si>
  <si>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</si>
  <si>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</si>
  <si>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</si>
  <si>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</si>
  <si>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</si>
  <si>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</si>
  <si>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</si>
  <si>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</si>
  <si>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</si>
  <si>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</si>
  <si>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</si>
  <si>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</si>
  <si>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</si>
  <si>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</si>
  <si>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</si>
  <si>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</si>
  <si>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</si>
  <si>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</si>
  <si>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</si>
  <si>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</si>
  <si>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</si>
  <si>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</si>
  <si>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</si>
  <si>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</si>
  <si>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</si>
  <si>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</si>
  <si>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</si>
  <si>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</si>
  <si>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</si>
  <si>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</si>
  <si>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</si>
  <si>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</si>
  <si>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</si>
  <si>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</si>
  <si>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</si>
  <si>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</si>
  <si>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</si>
  <si>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</si>
  <si>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</si>
  <si>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</si>
  <si>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</si>
  <si>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</si>
  <si>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</si>
  <si>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</si>
  <si>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</si>
  <si>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</si>
  <si>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</si>
  <si>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</si>
  <si>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</si>
  <si>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</si>
  <si>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</si>
  <si>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</si>
  <si>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</si>
  <si>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</si>
  <si>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</si>
  <si>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</si>
  <si>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</si>
  <si>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</si>
  <si>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</si>
  <si>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</si>
  <si>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</si>
  <si>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</si>
  <si>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</si>
  <si>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</si>
  <si>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</si>
  <si>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</si>
  <si>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</si>
  <si>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</si>
  <si>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</si>
  <si>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</si>
  <si>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</si>
  <si>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</si>
  <si>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</si>
  <si>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</si>
  <si>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</si>
  <si>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</si>
  <si>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</si>
  <si>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</si>
  <si>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</si>
  <si>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</si>
  <si>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</si>
  <si>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</si>
  <si>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</si>
  <si>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</si>
  <si>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</si>
  <si>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</si>
  <si>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</si>
  <si>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</si>
  <si>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</si>
  <si>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</si>
  <si>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</si>
  <si>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</si>
  <si>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</si>
  <si>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</si>
  <si>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</si>
  <si>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</si>
  <si>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</si>
  <si>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</si>
  <si>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</si>
  <si>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</si>
  <si>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</si>
  <si>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</si>
  <si>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</si>
  <si>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</si>
  <si>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</si>
  <si>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</si>
  <si>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</si>
  <si>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</si>
  <si>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</si>
  <si>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</si>
  <si>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</si>
  <si>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</si>
  <si>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</si>
  <si>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</si>
  <si>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</si>
  <si>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</si>
  <si>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</si>
  <si>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</si>
  <si>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</si>
  <si>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</si>
  <si>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</si>
  <si>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</si>
  <si>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</si>
  <si>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</si>
  <si>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</si>
  <si>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</si>
  <si>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</si>
  <si>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</si>
  <si>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</si>
  <si>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</si>
  <si>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</si>
  <si>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</si>
  <si>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</si>
  <si>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</si>
  <si>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</si>
  <si>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</si>
  <si>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</si>
  <si>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</si>
  <si>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</si>
  <si>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</si>
  <si>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</si>
  <si>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</si>
  <si>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</si>
  <si>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</si>
  <si>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</si>
  <si>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</si>
  <si>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</si>
  <si>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</si>
  <si>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</si>
  <si>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</si>
  <si>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</si>
  <si>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</si>
  <si>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</si>
  <si>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</si>
  <si>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</si>
  <si>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</si>
  <si>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</si>
  <si>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</si>
  <si>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</si>
  <si>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</si>
  <si>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</si>
  <si>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</si>
  <si>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</si>
  <si>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</si>
  <si>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</si>
  <si>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</si>
  <si>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</si>
  <si>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</si>
  <si>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</si>
  <si>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</si>
  <si>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</si>
  <si>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</si>
  <si>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</si>
  <si>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</si>
  <si>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</si>
  <si>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</si>
  <si>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</si>
  <si>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</si>
  <si>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</si>
  <si>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</si>
  <si>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</si>
  <si>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</si>
  <si>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</si>
  <si>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</si>
  <si>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</si>
  <si>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</si>
  <si>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</si>
  <si>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</si>
  <si>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</si>
  <si>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</si>
  <si>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</si>
  <si>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</si>
  <si>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</si>
  <si>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</si>
  <si>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</si>
  <si>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</si>
  <si>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</si>
  <si>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</si>
  <si>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</si>
  <si>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</si>
  <si>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</si>
  <si>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</si>
  <si>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</si>
  <si>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</si>
  <si>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</si>
  <si>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</si>
  <si>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</si>
  <si>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</si>
  <si>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</si>
  <si>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</si>
  <si>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</si>
  <si>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</si>
  <si>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</si>
  <si>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</si>
  <si>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</si>
  <si>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</si>
  <si>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</si>
  <si>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</si>
  <si>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</si>
  <si>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</si>
  <si>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</si>
  <si>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</si>
  <si>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</si>
  <si>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</si>
  <si>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</si>
  <si>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</si>
  <si>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</si>
  <si>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</si>
  <si>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</si>
  <si>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</si>
  <si>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</si>
  <si>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</si>
  <si>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</si>
  <si>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</si>
  <si>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</si>
  <si>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</si>
  <si>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</si>
  <si>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</si>
  <si>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</si>
  <si>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</si>
  <si>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</si>
  <si>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</si>
  <si>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</si>
  <si>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</si>
  <si>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</si>
  <si>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</si>
  <si>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</si>
  <si>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</si>
  <si>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</si>
  <si>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</si>
  <si>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</si>
  <si>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</si>
  <si>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</si>
  <si>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</si>
  <si>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</si>
  <si>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</si>
  <si>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</si>
  <si>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</si>
  <si>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</si>
  <si>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</si>
  <si>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</si>
  <si>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</si>
  <si>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</si>
  <si>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</si>
  <si>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</si>
  <si>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</si>
  <si>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</si>
  <si>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</si>
  <si>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</si>
  <si>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</si>
  <si>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</si>
  <si>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</si>
  <si>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</si>
  <si>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</si>
  <si>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</si>
  <si>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</si>
  <si>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</si>
  <si>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</si>
  <si>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</si>
  <si>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</si>
  <si>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</si>
  <si>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</si>
  <si>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</si>
  <si>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</si>
  <si>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</si>
  <si>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</si>
  <si>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</si>
  <si>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</si>
  <si>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</si>
  <si>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</si>
  <si>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</si>
  <si>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</si>
  <si>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</si>
  <si>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</si>
  <si>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</si>
  <si>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</si>
  <si>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</si>
  <si>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</si>
  <si>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</si>
  <si>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</si>
  <si>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</si>
  <si>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</si>
  <si>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</si>
  <si>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</si>
  <si>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</si>
  <si>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</si>
  <si>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</si>
  <si>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</si>
  <si>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</si>
  <si>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</si>
  <si>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</si>
  <si>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</si>
  <si>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</si>
  <si>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</si>
  <si>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</si>
  <si>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</si>
  <si>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</si>
  <si>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</si>
  <si>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</si>
  <si>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</si>
  <si>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</si>
  <si>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</si>
  <si>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</si>
  <si>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</si>
  <si>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</si>
  <si>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</si>
  <si>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</si>
  <si>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</si>
  <si>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</si>
  <si>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</si>
  <si>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</si>
  <si>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</si>
  <si>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</si>
  <si>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</si>
  <si>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</si>
  <si>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</si>
  <si>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</si>
  <si>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</si>
  <si>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</si>
  <si>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</si>
  <si>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</si>
  <si>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</si>
  <si>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</si>
  <si>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</si>
  <si>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</si>
  <si>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</si>
  <si>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</si>
  <si>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</si>
  <si>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</si>
  <si>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</si>
  <si>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</si>
  <si>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</si>
  <si>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</si>
  <si>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</si>
  <si>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</si>
  <si>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</si>
  <si>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</si>
  <si>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</si>
  <si>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</si>
  <si>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</si>
  <si>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</si>
  <si>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</si>
  <si>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</si>
  <si>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</si>
  <si>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</si>
  <si>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</si>
  <si>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</si>
  <si>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</si>
  <si>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</si>
  <si>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</si>
  <si>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</si>
  <si>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</si>
  <si>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</si>
  <si>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</si>
  <si>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</si>
  <si>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</si>
  <si>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</si>
  <si>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</si>
  <si>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</si>
  <si>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</si>
  <si>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</si>
  <si>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</si>
  <si>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</si>
  <si>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</si>
  <si>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</si>
  <si>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</si>
  <si>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</si>
  <si>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</si>
  <si>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</si>
  <si>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</si>
  <si>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</si>
  <si>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</si>
  <si>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</si>
  <si>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</si>
  <si>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</si>
  <si>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</si>
  <si>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</si>
  <si>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</si>
  <si>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</si>
  <si>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</si>
  <si>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</si>
  <si>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</si>
  <si>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</si>
  <si>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</si>
  <si>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</si>
  <si>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</si>
  <si>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</si>
  <si>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</si>
  <si>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</si>
  <si>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</si>
  <si>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</si>
  <si>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</si>
  <si>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</si>
  <si>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</si>
  <si>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</si>
  <si>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</si>
  <si>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</si>
  <si>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</si>
  <si>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</si>
  <si>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</si>
  <si>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</si>
  <si>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</si>
  <si>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</si>
  <si>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</si>
  <si>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</si>
  <si>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</si>
  <si>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</si>
  <si>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</si>
  <si>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</si>
  <si>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</si>
  <si>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</si>
  <si>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</si>
  <si>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</si>
  <si>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</si>
  <si>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</si>
  <si>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</si>
  <si>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</si>
  <si>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</si>
  <si>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</si>
  <si>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</si>
  <si>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</si>
  <si>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</si>
  <si>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</si>
  <si>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</si>
  <si>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</si>
  <si>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</si>
  <si>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</si>
  <si>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</si>
  <si>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</si>
  <si>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</si>
  <si>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</si>
  <si>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</si>
  <si>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</si>
  <si>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</si>
  <si>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</si>
  <si>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</si>
  <si>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</si>
  <si>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</si>
  <si>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</si>
  <si>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</si>
  <si>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</si>
  <si>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</si>
  <si>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</si>
  <si>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</si>
  <si>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</si>
  <si>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</si>
  <si>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</si>
  <si>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</si>
  <si>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</si>
  <si>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</si>
  <si>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</si>
  <si>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</si>
  <si>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</si>
  <si>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</si>
  <si>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</si>
  <si>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</si>
  <si>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</si>
  <si>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</si>
  <si>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</si>
  <si>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</si>
  <si>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</si>
  <si>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</si>
  <si>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</si>
  <si>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</si>
  <si>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</si>
  <si>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</si>
  <si>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</si>
  <si>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</si>
  <si>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</si>
  <si>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</si>
  <si>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</si>
  <si>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</si>
  <si>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</si>
  <si>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</si>
  <si>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</si>
  <si>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</si>
  <si>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</si>
  <si>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</si>
  <si>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</si>
  <si>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</si>
  <si>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</si>
  <si>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</si>
  <si>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</si>
  <si>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</si>
  <si>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</si>
  <si>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</si>
  <si>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</si>
  <si>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</si>
  <si>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</si>
  <si>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</si>
  <si>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</si>
  <si>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</si>
  <si>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</si>
  <si>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</si>
  <si>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</si>
  <si>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</si>
  <si>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</si>
  <si>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</si>
  <si>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</si>
  <si>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</si>
  <si>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</si>
  <si>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</si>
  <si>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</si>
  <si>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</si>
  <si>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</si>
  <si>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</si>
  <si>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</si>
  <si>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</si>
  <si>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</si>
  <si>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</si>
  <si>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</si>
  <si>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</si>
  <si>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</si>
  <si>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</si>
  <si>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</si>
  <si>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</si>
  <si>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</si>
  <si>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</si>
  <si>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</si>
  <si>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</si>
  <si>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</si>
  <si>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</si>
  <si>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</si>
  <si>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</si>
  <si>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</si>
  <si>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</si>
  <si>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</si>
  <si>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</si>
  <si>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</si>
  <si>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</si>
  <si>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</si>
  <si>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</si>
  <si>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</si>
  <si>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</si>
  <si>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</si>
  <si>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</si>
  <si>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</si>
  <si>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</si>
  <si>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</si>
  <si>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</si>
  <si>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</si>
  <si>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</si>
  <si>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</si>
  <si>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</si>
  <si>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</si>
  <si>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</si>
  <si>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</si>
  <si>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</si>
  <si>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</si>
  <si>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</si>
  <si>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</si>
  <si>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</si>
  <si>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</si>
  <si>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</si>
  <si>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</si>
  <si>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</si>
  <si>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</si>
  <si>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</si>
  <si>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</si>
  <si>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</si>
  <si>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</si>
  <si>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</si>
  <si>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</si>
  <si>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</si>
  <si>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</si>
  <si>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</si>
  <si>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</si>
  <si>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</si>
  <si>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</si>
  <si>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</si>
  <si>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</si>
  <si>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</si>
  <si>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</si>
  <si>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</si>
  <si>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</si>
  <si>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</si>
  <si>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</si>
  <si>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</si>
  <si>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</si>
  <si>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</si>
  <si>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</si>
  <si>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</si>
  <si>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</si>
  <si>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</si>
  <si>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</si>
  <si>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</si>
  <si>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</si>
  <si>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</si>
  <si>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</si>
  <si>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</si>
  <si>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</si>
  <si>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</si>
  <si>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</si>
  <si>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</si>
  <si>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</si>
  <si>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</si>
  <si>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</si>
  <si>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</si>
  <si>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</si>
  <si>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</si>
  <si>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</si>
  <si>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</si>
  <si>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</si>
  <si>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</si>
  <si>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</si>
  <si>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</si>
  <si>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</si>
  <si>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</si>
  <si>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</si>
  <si>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</si>
  <si>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</si>
  <si>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</si>
  <si>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</si>
  <si>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</si>
  <si>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</si>
  <si>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</si>
  <si>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</si>
  <si>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</si>
  <si>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</si>
  <si>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</si>
  <si>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</si>
  <si>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</si>
  <si>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</si>
  <si>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</si>
  <si>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</si>
  <si>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</si>
  <si>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</si>
  <si>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</si>
  <si>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</si>
  <si>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</si>
  <si>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</si>
  <si>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</si>
  <si>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</si>
  <si>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</si>
  <si>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</si>
  <si>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</si>
  <si>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</si>
  <si>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</si>
  <si>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</si>
  <si>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</si>
  <si>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</si>
  <si>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</si>
  <si>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</si>
  <si>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</si>
  <si>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</si>
  <si>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</si>
  <si>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</si>
  <si>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</si>
  <si>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</si>
  <si>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</si>
  <si>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</si>
  <si>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</si>
  <si>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</si>
  <si>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</si>
  <si>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</si>
  <si>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</si>
  <si>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</si>
  <si>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</si>
  <si>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</si>
  <si>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</si>
  <si>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</si>
  <si>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</si>
  <si>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</si>
  <si>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</si>
  <si>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</si>
  <si>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</si>
  <si>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</si>
  <si>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</si>
  <si>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</si>
  <si>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</si>
  <si>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</si>
  <si>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</si>
  <si>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</si>
  <si>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</si>
  <si>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</si>
  <si>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</si>
  <si>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</si>
  <si>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</si>
  <si>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</si>
  <si>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</si>
  <si>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</si>
  <si>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</si>
  <si>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</si>
  <si>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</si>
  <si>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</si>
  <si>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</si>
  <si>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</si>
  <si>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</si>
  <si>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</si>
  <si>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</si>
  <si>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</si>
  <si>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</si>
  <si>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</si>
  <si>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</si>
  <si>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</si>
  <si>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</si>
  <si>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</si>
  <si>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</si>
  <si>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</si>
  <si>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</si>
  <si>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</si>
  <si>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</si>
  <si>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</si>
  <si>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</si>
  <si>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</si>
  <si>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</si>
  <si>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</si>
  <si>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</si>
  <si>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</si>
  <si>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</si>
  <si>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</si>
  <si>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</si>
  <si>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</si>
  <si>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</si>
  <si>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</si>
  <si>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</si>
  <si>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</si>
  <si>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</si>
  <si>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</si>
  <si>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</si>
  <si>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</si>
  <si>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</si>
  <si>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</si>
  <si>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</si>
  <si>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</si>
  <si>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</si>
  <si>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</si>
  <si>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</si>
  <si>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</si>
  <si>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</si>
  <si>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</si>
  <si>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</si>
  <si>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</si>
  <si>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</si>
  <si>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</si>
  <si>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</si>
  <si>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</si>
  <si>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</si>
  <si>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</si>
  <si>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</si>
  <si>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</si>
  <si>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</si>
  <si>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</si>
  <si>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</si>
  <si>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</si>
  <si>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</si>
  <si>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</si>
  <si>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</si>
  <si>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</si>
  <si>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</si>
  <si>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</si>
  <si>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</si>
  <si>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</si>
  <si>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</si>
  <si>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</si>
  <si>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</si>
  <si>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</si>
  <si>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</si>
  <si>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</si>
  <si>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</si>
  <si>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</si>
  <si>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</si>
  <si>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</si>
  <si>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</si>
  <si>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</si>
  <si>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</si>
  <si>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</si>
  <si>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</si>
  <si>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</si>
  <si>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</si>
  <si>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</si>
  <si>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</si>
  <si>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</si>
  <si>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</si>
  <si>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</si>
  <si>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</si>
  <si>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</si>
  <si>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</si>
  <si>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</si>
  <si>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</si>
  <si>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</si>
  <si>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</si>
  <si>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</si>
  <si>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</si>
  <si>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</si>
  <si>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</si>
  <si>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</si>
  <si>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</si>
  <si>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</si>
  <si>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</si>
  <si>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</si>
  <si>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</si>
  <si>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</si>
  <si>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</si>
  <si>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</si>
  <si>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</si>
  <si>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</si>
  <si>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</si>
  <si>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</si>
  <si>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</si>
  <si>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</si>
  <si>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</si>
  <si>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</si>
  <si>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</si>
  <si>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</si>
  <si>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</si>
  <si>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</si>
  <si>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</si>
  <si>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</si>
  <si>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</si>
  <si>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</si>
  <si>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</si>
  <si>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</si>
  <si>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</si>
  <si>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</si>
  <si>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</si>
  <si>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</si>
  <si>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</si>
  <si>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</si>
  <si>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</si>
  <si>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</si>
  <si>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</si>
  <si>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</si>
  <si>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</si>
  <si>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</si>
  <si>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</si>
  <si>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</si>
  <si>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</si>
  <si>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</si>
  <si>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</si>
  <si>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</si>
  <si>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</si>
  <si>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</si>
  <si>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</si>
  <si>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</si>
  <si>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</si>
  <si>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</si>
  <si>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</si>
  <si>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</si>
  <si>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</si>
  <si>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</si>
  <si>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</si>
  <si>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</si>
  <si>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</si>
  <si>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</si>
  <si>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</si>
  <si>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</si>
  <si>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</si>
  <si>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</si>
  <si>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</si>
  <si>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</si>
  <si>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</si>
  <si>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</si>
  <si>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</si>
  <si>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</si>
  <si>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</si>
  <si>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</si>
  <si>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</si>
  <si>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</si>
  <si>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</si>
  <si>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</si>
  <si>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</si>
  <si>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</si>
  <si>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</si>
  <si>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</si>
  <si>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</si>
  <si>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</si>
  <si>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</si>
  <si>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</si>
  <si>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</si>
  <si>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</si>
  <si>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</si>
  <si>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</si>
  <si>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</si>
  <si>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</si>
  <si>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</si>
  <si>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</si>
  <si>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</si>
  <si>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</si>
  <si>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</si>
  <si>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</si>
  <si>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</si>
  <si>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</si>
  <si>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</si>
  <si>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</si>
  <si>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</si>
  <si>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</si>
  <si>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</si>
  <si>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</si>
  <si>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</si>
  <si>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</si>
  <si>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</si>
  <si>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</si>
  <si>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</si>
  <si>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</si>
  <si>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</si>
  <si>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</si>
  <si>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</si>
  <si>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</si>
  <si>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</si>
  <si>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</si>
  <si>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</si>
  <si>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</si>
  <si>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</si>
  <si>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</si>
  <si>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</si>
  <si>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</si>
  <si>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</si>
  <si>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</si>
  <si>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</si>
  <si>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</si>
  <si>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</si>
  <si>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</si>
  <si>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</si>
  <si>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</si>
  <si>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</si>
  <si>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</si>
  <si>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</si>
  <si>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</si>
  <si>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</si>
  <si>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</si>
  <si>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</si>
  <si>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</si>
  <si>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</si>
  <si>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</si>
  <si>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</si>
  <si>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</si>
  <si>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</si>
  <si>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</si>
  <si>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</si>
  <si>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</si>
  <si>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</si>
  <si>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</si>
  <si>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</si>
  <si>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</si>
  <si>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</si>
  <si>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</si>
  <si>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</si>
  <si>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</si>
  <si>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</si>
  <si>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</si>
  <si>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</si>
  <si>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</si>
  <si>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</si>
  <si>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</si>
  <si>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</si>
  <si>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</si>
  <si>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</si>
  <si>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</si>
  <si>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</si>
  <si>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</si>
  <si>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</si>
  <si>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</si>
  <si>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</si>
  <si>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</si>
  <si>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</si>
  <si>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</si>
  <si>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</si>
  <si>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</si>
  <si>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</si>
  <si>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</si>
  <si>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</si>
  <si>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</si>
  <si>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</si>
  <si>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</si>
  <si>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</si>
  <si>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</si>
  <si>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</si>
  <si>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</si>
  <si>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</si>
  <si>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</si>
  <si>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</si>
  <si>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</si>
  <si>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</si>
  <si>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</si>
  <si>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</si>
  <si>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</si>
  <si>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</si>
  <si>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</si>
  <si>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</si>
  <si>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</si>
  <si>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</si>
  <si>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</si>
  <si>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</si>
  <si>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</si>
  <si>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</si>
  <si>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</si>
  <si>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</si>
  <si>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</si>
  <si>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</si>
  <si>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</si>
  <si>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</si>
  <si>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</si>
  <si>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</si>
  <si>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</si>
  <si>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</si>
  <si>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</si>
  <si>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</si>
  <si>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</si>
  <si>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</si>
  <si>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</si>
  <si>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</si>
  <si>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</si>
  <si>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</si>
  <si>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</si>
  <si>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</si>
  <si>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</si>
  <si>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</si>
  <si>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</si>
  <si>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</si>
  <si>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</si>
  <si>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</si>
  <si>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</si>
  <si>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</si>
  <si>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</si>
  <si>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</si>
  <si>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</si>
  <si>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</si>
  <si>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</si>
  <si>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</si>
  <si>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</si>
  <si>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</si>
  <si>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</si>
  <si>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</si>
  <si>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</si>
  <si>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</si>
  <si>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</si>
  <si>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</si>
  <si>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</si>
  <si>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</si>
  <si>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</si>
  <si>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</si>
  <si>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</si>
  <si>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</si>
  <si>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</si>
  <si>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</si>
  <si>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</si>
  <si>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</si>
  <si>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</si>
  <si>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</si>
  <si>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</si>
  <si>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</si>
  <si>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</si>
  <si>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</si>
  <si>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</si>
  <si>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</si>
  <si>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</si>
  <si>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</si>
  <si>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</si>
  <si>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</si>
  <si>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</si>
  <si>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</si>
  <si>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</si>
  <si>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</si>
  <si>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</si>
  <si>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</si>
  <si>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</si>
  <si>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</si>
  <si>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</si>
  <si>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</si>
  <si>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</si>
  <si>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</si>
  <si>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</si>
  <si>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</si>
  <si>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</si>
  <si>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</si>
  <si>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</si>
  <si>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</si>
  <si>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</si>
  <si>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</si>
  <si>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</si>
  <si>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</si>
  <si>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</si>
  <si>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</si>
  <si>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</si>
  <si>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</si>
  <si>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</si>
  <si>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</si>
  <si>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</si>
  <si>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</si>
  <si>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</si>
  <si>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</si>
  <si>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</si>
  <si>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</si>
  <si>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</si>
  <si>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</si>
  <si>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</si>
  <si>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</si>
  <si>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</si>
  <si>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</si>
  <si>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</si>
  <si>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</si>
  <si>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</si>
  <si>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</si>
  <si>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</si>
  <si>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</si>
  <si>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</si>
  <si>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</si>
  <si>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</si>
  <si>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</si>
  <si>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</si>
  <si>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</si>
  <si>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</si>
  <si>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</si>
  <si>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</si>
  <si>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</si>
  <si>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</si>
  <si>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</si>
  <si>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</si>
  <si>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</si>
  <si>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</si>
  <si>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</si>
  <si>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</si>
  <si>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</si>
  <si>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</si>
  <si>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</si>
  <si>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</si>
  <si>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</si>
  <si>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</si>
  <si>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</si>
  <si>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</si>
  <si>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</si>
  <si>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</si>
  <si>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</si>
  <si>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</si>
  <si>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</si>
  <si>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</si>
  <si>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</si>
  <si>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</si>
  <si>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</si>
  <si>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</si>
  <si>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</si>
  <si>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</si>
  <si>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</si>
  <si>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</si>
  <si>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</si>
  <si>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</si>
  <si>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</si>
  <si>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</si>
  <si>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</si>
  <si>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</si>
  <si>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</si>
  <si>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</si>
  <si>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</si>
  <si>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</si>
  <si>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</si>
  <si>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</si>
  <si>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</si>
  <si>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</si>
  <si>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</si>
  <si>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</si>
  <si>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</si>
  <si>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</si>
  <si>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</si>
  <si>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</si>
  <si>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</si>
  <si>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</si>
  <si>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</si>
  <si>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</si>
  <si>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</si>
  <si>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</si>
  <si>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</si>
  <si>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</si>
  <si>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</si>
  <si>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</si>
  <si>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</si>
  <si>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</si>
  <si>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</si>
  <si>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</si>
  <si>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</si>
  <si>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</si>
  <si>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</si>
  <si>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</si>
  <si>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</si>
  <si>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</si>
  <si>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</si>
  <si>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</si>
  <si>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</si>
  <si>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</si>
  <si>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</si>
  <si>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</si>
  <si>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</si>
  <si>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</si>
  <si>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</si>
  <si>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</si>
  <si>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</si>
  <si>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</si>
  <si>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</si>
  <si>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</si>
  <si>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</si>
  <si>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</si>
  <si>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</si>
  <si>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</si>
  <si>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</si>
  <si>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</si>
  <si>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</si>
  <si>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</si>
  <si>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</si>
  <si>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</si>
  <si>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</si>
  <si>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</si>
  <si>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</si>
  <si>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</si>
  <si>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</si>
  <si>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</si>
  <si>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</si>
  <si>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</si>
  <si>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</si>
  <si>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</si>
  <si>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</si>
  <si>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</si>
  <si>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</si>
  <si>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</si>
  <si>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</si>
  <si>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</si>
  <si>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</si>
  <si>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</si>
  <si>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</si>
  <si>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</si>
  <si>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</si>
  <si>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</si>
  <si>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</si>
  <si>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</si>
  <si>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</si>
  <si>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</si>
  <si>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</si>
  <si>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</si>
  <si>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</si>
  <si>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</si>
  <si>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</si>
  <si>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</si>
  <si>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</si>
  <si>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</si>
  <si>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</si>
  <si>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</si>
  <si>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</si>
  <si>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</si>
  <si>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</si>
  <si>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</si>
  <si>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</si>
  <si>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</si>
  <si>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</si>
  <si>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</si>
  <si>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</si>
  <si>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</si>
  <si>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</si>
  <si>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</si>
  <si>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</si>
  <si>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</si>
  <si>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</si>
  <si>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</si>
  <si>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</si>
  <si>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</si>
  <si>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</si>
  <si>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</si>
  <si>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</si>
  <si>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</si>
  <si>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</si>
  <si>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</si>
  <si>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</si>
  <si>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</si>
  <si>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</si>
  <si>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</si>
  <si>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</si>
  <si>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</si>
  <si>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</si>
  <si>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</si>
  <si>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</si>
  <si>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</si>
  <si>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</si>
  <si>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</si>
  <si>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</si>
  <si>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</si>
  <si>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</si>
  <si>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</si>
  <si>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</si>
  <si>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</si>
  <si>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</si>
  <si>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</si>
  <si>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</si>
  <si>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</si>
  <si>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</si>
  <si>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</si>
  <si>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</si>
  <si>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</si>
  <si>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</si>
  <si>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</si>
  <si>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</si>
  <si>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</si>
  <si>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</si>
  <si>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</si>
  <si>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</si>
  <si>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</si>
  <si>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</si>
  <si>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</si>
  <si>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</si>
  <si>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</si>
  <si>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</si>
  <si>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</si>
  <si>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</si>
  <si>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</si>
  <si>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</si>
  <si>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</si>
  <si>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</si>
  <si>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</si>
  <si>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</si>
  <si>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</si>
  <si>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</si>
  <si>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</si>
  <si>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</si>
  <si>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</si>
  <si>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</si>
  <si>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</si>
  <si>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</si>
  <si>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</si>
  <si>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</si>
  <si>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</si>
  <si>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</si>
  <si>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</si>
  <si>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</si>
  <si>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</si>
  <si>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</si>
  <si>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</si>
  <si>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</si>
  <si>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</si>
  <si>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</si>
  <si>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</si>
  <si>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</si>
  <si>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</si>
  <si>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</si>
  <si>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</si>
  <si>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</si>
  <si>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</si>
  <si>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</si>
  <si>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</si>
  <si>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</si>
  <si>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</si>
  <si>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</si>
  <si>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</si>
  <si>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</si>
  <si>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</si>
  <si>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</si>
  <si>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</si>
  <si>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</si>
  <si>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</si>
  <si>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</si>
  <si>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</si>
  <si>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</si>
  <si>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</si>
  <si>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</si>
  <si>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</si>
  <si>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</si>
  <si>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</si>
  <si>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</si>
  <si>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</si>
  <si>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</si>
  <si>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</si>
  <si>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</si>
  <si>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</si>
  <si>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</si>
  <si>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</si>
  <si>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</si>
  <si>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</si>
  <si>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</si>
  <si>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</si>
  <si>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</si>
  <si>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</si>
  <si>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</si>
  <si>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</si>
  <si>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</si>
  <si>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</si>
  <si>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</si>
  <si>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</si>
  <si>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</si>
  <si>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</si>
  <si>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</si>
  <si>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</si>
  <si>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</si>
  <si>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</si>
  <si>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</si>
  <si>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</si>
  <si>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</si>
  <si>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</si>
  <si>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</si>
  <si>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</si>
  <si>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</si>
  <si>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</si>
  <si>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</si>
  <si>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</si>
  <si>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</si>
  <si>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</si>
  <si>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</si>
  <si>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</si>
  <si>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</si>
  <si>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</si>
  <si>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</si>
  <si>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</si>
  <si>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</si>
  <si>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</si>
  <si>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</si>
  <si>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</si>
  <si>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</si>
  <si>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</si>
  <si>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</si>
  <si>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</si>
  <si>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</si>
  <si>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</si>
  <si>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</si>
  <si>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</si>
  <si>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</si>
  <si>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</si>
  <si>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</si>
  <si>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</si>
  <si>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</si>
  <si>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</si>
  <si>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</si>
  <si>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</si>
  <si>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</si>
  <si>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</si>
  <si>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</si>
  <si>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</si>
  <si>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</si>
  <si>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</si>
  <si>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</si>
  <si>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</si>
  <si>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</si>
  <si>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</si>
  <si>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</si>
  <si>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</si>
  <si>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</si>
  <si>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</si>
  <si>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</si>
  <si>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</si>
  <si>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</si>
  <si>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</si>
  <si>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</si>
  <si>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</si>
  <si>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</si>
  <si>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</si>
  <si>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</si>
  <si>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</si>
  <si>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</si>
  <si>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</si>
  <si>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</si>
  <si>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</si>
  <si>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</si>
  <si>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</si>
  <si>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</si>
  <si>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</si>
  <si>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</si>
  <si>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</si>
  <si>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</si>
  <si>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</si>
  <si>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</si>
  <si>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</si>
  <si>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</si>
  <si>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</si>
  <si>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</si>
  <si>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</si>
  <si>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</si>
  <si>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</si>
  <si>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</si>
  <si>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</si>
  <si>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</si>
  <si>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</si>
  <si>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</si>
  <si>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</si>
  <si>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</si>
  <si>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</si>
  <si>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</si>
  <si>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</si>
  <si>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</si>
  <si>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</si>
  <si>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</si>
  <si>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</si>
  <si>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</si>
  <si>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</si>
  <si>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</si>
  <si>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</si>
  <si>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</si>
  <si>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</si>
  <si>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</si>
  <si>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</si>
  <si>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</si>
  <si>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</si>
  <si>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</si>
  <si>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</si>
  <si>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</si>
  <si>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</si>
  <si>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</si>
  <si>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</si>
  <si>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</si>
  <si>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</si>
  <si>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</si>
  <si>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</si>
  <si>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</si>
  <si>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</si>
  <si>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</si>
  <si>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</si>
  <si>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</si>
  <si>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</si>
  <si>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</si>
  <si>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</si>
  <si>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</si>
  <si>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</si>
  <si>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</si>
  <si>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</si>
  <si>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</si>
  <si>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</si>
  <si>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</si>
  <si>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</si>
  <si>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</si>
  <si>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</si>
  <si>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</si>
  <si>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</si>
  <si>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</si>
  <si>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</si>
  <si>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</si>
  <si>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</si>
  <si>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</si>
  <si>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</si>
  <si>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</si>
  <si>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</si>
  <si>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</si>
  <si>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</si>
  <si>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</si>
  <si>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</si>
  <si>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</si>
  <si>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</si>
  <si>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</si>
  <si>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</si>
  <si>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</si>
  <si>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</si>
  <si>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</si>
  <si>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</si>
  <si>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</si>
  <si>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</si>
  <si>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</si>
  <si>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</si>
  <si>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</si>
  <si>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</si>
  <si>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</si>
  <si>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</si>
  <si>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</si>
  <si>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</si>
  <si>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</si>
  <si>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</si>
  <si>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</si>
  <si>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</si>
  <si>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</si>
  <si>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</si>
  <si>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</si>
  <si>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</si>
  <si>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</si>
  <si>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</si>
  <si>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</si>
  <si>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</si>
  <si>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</si>
  <si>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</si>
  <si>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</si>
  <si>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</si>
  <si>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</si>
  <si>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</si>
  <si>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</si>
  <si>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</si>
  <si>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</si>
  <si>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</si>
  <si>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</si>
  <si>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</si>
  <si>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</si>
  <si>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</si>
  <si>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</si>
  <si>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</si>
  <si>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</si>
  <si>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</si>
  <si>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</si>
  <si>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</si>
  <si>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</si>
  <si>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</si>
  <si>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</si>
  <si>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</si>
  <si>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</si>
  <si>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</si>
  <si>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</si>
  <si>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</si>
  <si>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</si>
  <si>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</si>
  <si>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</si>
  <si>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</si>
  <si>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</si>
  <si>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</si>
  <si>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</si>
  <si>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</si>
  <si>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</si>
  <si>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</si>
  <si>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</si>
  <si>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</si>
  <si>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</si>
  <si>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</si>
  <si>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</si>
  <si>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</si>
  <si>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</si>
  <si>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</si>
  <si>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</si>
  <si>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</si>
  <si>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</si>
  <si>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</si>
  <si>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</si>
  <si>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</si>
  <si>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</si>
  <si>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</si>
  <si>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</si>
  <si>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</si>
  <si>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</si>
  <si>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</si>
  <si>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</si>
  <si>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</si>
  <si>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</si>
  <si>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</si>
  <si>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</si>
  <si>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</si>
  <si>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</si>
  <si>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</si>
  <si>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</si>
  <si>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</si>
  <si>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</si>
  <si>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</si>
  <si>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</si>
  <si>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</si>
  <si>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</si>
  <si>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</si>
  <si>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</si>
  <si>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</si>
  <si>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</si>
  <si>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</si>
  <si>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</si>
  <si>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</si>
  <si>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</si>
  <si>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</si>
  <si>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</si>
  <si>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</si>
  <si>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</si>
  <si>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</si>
  <si>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</si>
  <si>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</si>
  <si>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</si>
  <si>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</si>
  <si>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</si>
  <si>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</si>
  <si>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</si>
  <si>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</si>
  <si>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</si>
  <si>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</si>
  <si>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</si>
  <si>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</si>
  <si>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</si>
  <si>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</si>
  <si>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</si>
  <si>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</si>
  <si>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</si>
  <si>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</si>
  <si>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</si>
  <si>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</si>
  <si>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</si>
  <si>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</si>
  <si>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</si>
  <si>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</si>
  <si>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</si>
  <si>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</si>
  <si>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</si>
  <si>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</si>
  <si>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</si>
  <si>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</si>
  <si>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</si>
  <si>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</si>
  <si>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</si>
  <si>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</si>
  <si>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</si>
  <si>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</si>
  <si>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</si>
  <si>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</si>
  <si>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</si>
  <si>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</si>
  <si>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</si>
  <si>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</si>
  <si>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</si>
  <si>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</si>
  <si>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</si>
  <si>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</si>
  <si>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</si>
  <si>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</si>
  <si>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</si>
  <si>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</si>
  <si>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</si>
  <si>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</si>
  <si>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</si>
  <si>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</si>
  <si>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</si>
  <si>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</si>
  <si>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</si>
  <si>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</si>
  <si>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</si>
  <si>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</si>
  <si>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</si>
  <si>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</si>
  <si>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</si>
  <si>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</si>
  <si>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</si>
  <si>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</si>
  <si>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</si>
  <si>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</si>
  <si>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</si>
  <si>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</si>
  <si>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</si>
  <si>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</si>
  <si>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</si>
  <si>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</si>
  <si>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</si>
  <si>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</si>
  <si>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</si>
  <si>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</si>
  <si>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</si>
  <si>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</si>
  <si>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</si>
  <si>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</si>
  <si>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</si>
  <si>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</si>
  <si>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</si>
  <si>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</si>
  <si>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</si>
  <si>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</si>
  <si>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</si>
  <si>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</si>
  <si>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</si>
  <si>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</si>
  <si>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</si>
  <si>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</si>
  <si>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</si>
  <si>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</si>
  <si>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</si>
  <si>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</si>
  <si>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</si>
  <si>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</si>
  <si>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</si>
  <si>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</si>
  <si>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</si>
  <si>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</si>
  <si>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</si>
  <si>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</si>
  <si>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</si>
  <si>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</si>
  <si>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</si>
  <si>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</si>
  <si>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</si>
  <si>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</si>
  <si>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</si>
  <si>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</si>
  <si>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</si>
  <si>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</si>
  <si>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</si>
  <si>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</si>
  <si>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</si>
  <si>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</si>
  <si>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</si>
  <si>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</si>
  <si>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</si>
  <si>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</si>
  <si>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</si>
  <si>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</si>
  <si>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</si>
  <si>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</si>
  <si>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</si>
  <si>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</si>
  <si>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</si>
  <si>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</si>
  <si>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</si>
  <si>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</si>
  <si>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</si>
  <si>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</si>
  <si>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</si>
  <si>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</si>
  <si>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</si>
  <si>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</si>
  <si>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</si>
  <si>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</si>
  <si>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</si>
  <si>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</si>
  <si>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</si>
  <si>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</si>
  <si>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</si>
  <si>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</si>
  <si>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</si>
  <si>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</si>
  <si>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</si>
  <si>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</si>
  <si>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</si>
  <si>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</si>
  <si>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</si>
  <si>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</si>
  <si>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</si>
  <si>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</si>
  <si>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</si>
  <si>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</si>
  <si>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</si>
  <si>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</si>
  <si>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</si>
  <si>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</si>
  <si>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</si>
  <si>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</si>
  <si>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</si>
  <si>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</si>
  <si>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</si>
  <si>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</si>
  <si>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</si>
  <si>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</si>
  <si>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</si>
  <si>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</si>
  <si>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</si>
  <si>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</si>
  <si>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</si>
  <si>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</si>
  <si>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</si>
  <si>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</si>
  <si>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</si>
  <si>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</si>
  <si>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</si>
  <si>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</si>
  <si>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</si>
  <si>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</si>
  <si>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</si>
  <si>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</si>
  <si>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</si>
  <si>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</si>
  <si>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</si>
  <si>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</si>
  <si>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</si>
  <si>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</si>
  <si>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</si>
  <si>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</si>
  <si>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</si>
  <si>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</si>
  <si>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</si>
  <si>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</si>
  <si>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</si>
  <si>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</si>
  <si>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</si>
  <si>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</si>
  <si>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</si>
  <si>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</si>
  <si>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</si>
  <si>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</si>
  <si>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</si>
  <si>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</si>
  <si>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</si>
  <si>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</si>
  <si>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</si>
  <si>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</si>
  <si>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</si>
  <si>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</si>
  <si>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</si>
  <si>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</si>
  <si>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</si>
  <si>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</si>
  <si>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</si>
  <si>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</si>
  <si>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</si>
  <si>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</si>
  <si>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</si>
  <si>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</si>
  <si>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</si>
  <si>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</si>
  <si>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</si>
  <si>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</si>
  <si>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</si>
  <si>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</si>
  <si>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</si>
  <si>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</si>
  <si>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</si>
  <si>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</si>
  <si>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</si>
  <si>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</si>
  <si>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</si>
  <si>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</si>
  <si>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</si>
  <si>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</si>
  <si>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</si>
  <si>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</si>
  <si>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</si>
  <si>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</si>
  <si>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</si>
  <si>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</si>
  <si>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</si>
  <si>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</si>
  <si>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</si>
  <si>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</si>
  <si>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</si>
  <si>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</si>
  <si>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</si>
  <si>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</si>
  <si>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</si>
  <si>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</si>
  <si>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</si>
  <si>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</si>
  <si>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</si>
  <si>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</si>
  <si>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</si>
  <si>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</si>
  <si>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</si>
  <si>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</si>
  <si>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</si>
  <si>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</si>
  <si>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</si>
  <si>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</si>
  <si>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</si>
  <si>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</si>
  <si>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</si>
  <si>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</si>
  <si>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</si>
  <si>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</si>
  <si>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</si>
  <si>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</si>
  <si>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</si>
  <si>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</si>
  <si>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</si>
  <si>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</si>
  <si>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</si>
  <si>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</si>
  <si>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</si>
  <si>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</si>
  <si>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</si>
  <si>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</si>
  <si>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</si>
  <si>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</si>
  <si>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</si>
  <si>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</si>
  <si>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</si>
  <si>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</si>
  <si>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</si>
  <si>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</si>
  <si>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</si>
  <si>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</si>
  <si>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</si>
  <si>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</si>
  <si>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</si>
  <si>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</si>
  <si>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</si>
  <si>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</si>
  <si>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</si>
  <si>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</si>
  <si>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</si>
  <si>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</si>
  <si>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</si>
  <si>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</si>
  <si>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</si>
  <si>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</si>
  <si>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</si>
  <si>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</si>
  <si>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</si>
  <si>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</si>
  <si>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</si>
  <si>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</si>
  <si>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</si>
  <si>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</si>
  <si>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</si>
  <si>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</si>
  <si>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</si>
  <si>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</si>
  <si>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</si>
  <si>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</si>
  <si>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</si>
  <si>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</si>
  <si>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</si>
  <si>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</si>
  <si>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</si>
  <si>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</si>
  <si>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</si>
  <si>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</si>
  <si>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</si>
  <si>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</si>
  <si>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</si>
  <si>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</si>
  <si>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</si>
  <si>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</si>
  <si>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</si>
  <si>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</si>
  <si>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</si>
  <si>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</si>
  <si>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</si>
  <si>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</si>
  <si>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</si>
  <si>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</si>
  <si>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</si>
  <si>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</si>
  <si>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</si>
  <si>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</si>
  <si>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</si>
  <si>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</si>
  <si>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</si>
  <si>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</si>
  <si>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</si>
  <si>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</si>
  <si>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</si>
  <si>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</si>
  <si>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</si>
  <si>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</si>
  <si>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</si>
  <si>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</si>
  <si>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</si>
  <si>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</si>
  <si>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</si>
  <si>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</si>
  <si>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</si>
  <si>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</si>
  <si>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</si>
  <si>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</si>
  <si>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</si>
  <si>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</si>
  <si>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</si>
  <si>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</si>
  <si>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</si>
  <si>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</si>
  <si>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</si>
  <si>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</si>
  <si>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</si>
  <si>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</si>
  <si>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</si>
  <si>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</si>
  <si>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</si>
  <si>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</si>
  <si>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</si>
  <si>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</si>
  <si>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</si>
  <si>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</si>
  <si>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</si>
  <si>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</si>
  <si>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</si>
  <si>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</si>
  <si>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</si>
  <si>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</si>
  <si>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</si>
  <si>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</si>
  <si>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</si>
  <si>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</si>
  <si>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</si>
  <si>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</si>
  <si>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</si>
  <si>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</si>
  <si>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</si>
  <si>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</si>
  <si>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</si>
  <si>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</si>
  <si>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</si>
  <si>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</si>
  <si>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</si>
  <si>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</si>
  <si>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</si>
  <si>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</si>
  <si>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</si>
  <si>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</si>
  <si>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</si>
  <si>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</si>
  <si>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</si>
  <si>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</si>
  <si>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</si>
  <si>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</si>
  <si>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</si>
  <si>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</si>
  <si>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</si>
  <si>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</si>
  <si>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</si>
  <si>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</si>
  <si>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</si>
  <si>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</si>
  <si>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</si>
  <si>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</si>
  <si>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</si>
  <si>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</si>
  <si>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</si>
  <si>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</si>
  <si>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</si>
  <si>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</si>
  <si>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</si>
  <si>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</si>
  <si>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</si>
  <si>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</si>
  <si>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</si>
  <si>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</si>
  <si>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</si>
  <si>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</si>
  <si>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</si>
  <si>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</si>
  <si>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</si>
  <si>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</si>
  <si>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</si>
  <si>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</si>
  <si>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</si>
  <si>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</si>
  <si>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</si>
  <si>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</si>
  <si>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</si>
  <si>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</si>
  <si>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</si>
  <si>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</si>
  <si>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</si>
  <si>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</si>
  <si>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</si>
  <si>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</si>
  <si>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</si>
  <si>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</si>
  <si>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</si>
  <si>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</si>
  <si>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</si>
  <si>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</si>
  <si>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</si>
  <si>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</si>
  <si>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</si>
  <si>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</si>
  <si>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</si>
  <si>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</si>
  <si>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</si>
  <si>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</si>
  <si>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</si>
  <si>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</si>
  <si>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</si>
  <si>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</si>
  <si>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</si>
  <si>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</si>
  <si>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</si>
  <si>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</si>
  <si>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</si>
  <si>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</si>
  <si>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</si>
  <si>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</si>
  <si>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</si>
  <si>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</si>
  <si>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</si>
  <si>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</si>
  <si>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</si>
  <si>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</si>
  <si>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</si>
  <si>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</si>
  <si>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</si>
  <si>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</si>
  <si>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</si>
  <si>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</si>
  <si>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</si>
  <si>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</si>
  <si>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</si>
  <si>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</si>
  <si>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</si>
  <si>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</si>
  <si>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</si>
  <si>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</si>
  <si>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</si>
  <si>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</si>
  <si>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</si>
  <si>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</si>
  <si>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</si>
  <si>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</si>
  <si>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</si>
  <si>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</si>
  <si>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</si>
  <si>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</si>
  <si>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</si>
  <si>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</si>
  <si>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</si>
  <si>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</si>
  <si>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</si>
  <si>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</si>
  <si>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</si>
  <si>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</si>
  <si>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</si>
  <si>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</si>
  <si>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</si>
  <si>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</si>
  <si>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</si>
  <si>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</si>
  <si>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</si>
  <si>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</si>
  <si>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</si>
  <si>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</si>
  <si>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</si>
  <si>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</si>
  <si>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</si>
  <si>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</si>
  <si>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</si>
  <si>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</si>
  <si>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</si>
  <si>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</si>
  <si>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</si>
  <si>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</si>
  <si>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</si>
  <si>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</si>
  <si>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</si>
  <si>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</si>
  <si>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</si>
  <si>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</si>
  <si>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</si>
  <si>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</si>
  <si>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</si>
  <si>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</si>
  <si>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</si>
  <si>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</si>
  <si>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</si>
  <si>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</si>
  <si>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</si>
  <si>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</si>
  <si>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</si>
  <si>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</si>
  <si>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</si>
  <si>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</si>
  <si>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</si>
  <si>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</si>
  <si>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</si>
  <si>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</si>
  <si>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</si>
  <si>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</si>
  <si>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</si>
  <si>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</si>
  <si>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</si>
  <si>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</si>
  <si>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</si>
  <si>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</si>
  <si>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</si>
  <si>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</si>
  <si>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</si>
  <si>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</si>
  <si>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</si>
  <si>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</si>
  <si>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</si>
  <si>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</si>
  <si>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</si>
  <si>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</si>
  <si>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</si>
  <si>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</si>
  <si>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</si>
  <si>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</si>
  <si>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</si>
  <si>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</si>
  <si>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</si>
  <si>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</si>
  <si>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</si>
  <si>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</si>
  <si>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</si>
  <si>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</si>
  <si>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</si>
  <si>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</si>
  <si>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</si>
  <si>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</si>
  <si>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</si>
  <si>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</si>
  <si>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</si>
  <si>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</si>
  <si>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</si>
  <si>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</si>
  <si>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</si>
  <si>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</si>
  <si>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</si>
  <si>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</si>
  <si>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</si>
  <si>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</si>
  <si>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</si>
  <si>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</si>
  <si>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</si>
  <si>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</si>
  <si>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</si>
  <si>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</si>
  <si>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</si>
  <si>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</si>
  <si>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</si>
  <si>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</si>
  <si>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</si>
  <si>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</si>
  <si>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</si>
  <si>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</si>
  <si>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</si>
  <si>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</si>
  <si>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</si>
  <si>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</si>
  <si>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</si>
  <si>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</si>
  <si>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</si>
  <si>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</si>
  <si>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</si>
  <si>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</si>
  <si>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</si>
  <si>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</si>
  <si>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</si>
  <si>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</si>
  <si>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</si>
  <si>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</si>
  <si>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</si>
  <si>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</si>
  <si>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</si>
  <si>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</si>
  <si>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</si>
  <si>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</si>
  <si>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</si>
  <si>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</si>
  <si>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</si>
  <si>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</si>
  <si>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</si>
  <si>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</si>
  <si>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</si>
  <si>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</si>
  <si>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</si>
  <si>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</si>
  <si>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</si>
  <si>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</si>
  <si>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</si>
  <si>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</si>
  <si>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</si>
  <si>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</si>
  <si>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</si>
  <si>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</si>
  <si>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</si>
  <si>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</si>
  <si>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</si>
  <si>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</si>
  <si>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</si>
  <si>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</si>
  <si>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</si>
  <si>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</si>
  <si>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</si>
  <si>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</si>
  <si>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</si>
  <si>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</si>
  <si>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</si>
  <si>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</si>
  <si>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</si>
  <si>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</si>
  <si>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</si>
  <si>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</si>
  <si>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</si>
  <si>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</si>
  <si>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</si>
  <si>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</si>
  <si>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</si>
  <si>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</si>
  <si>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</si>
  <si>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</si>
  <si>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</si>
  <si>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</si>
  <si>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</si>
  <si>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</si>
  <si>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</si>
  <si>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</si>
  <si>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</si>
  <si>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</si>
  <si>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</si>
  <si>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</si>
  <si>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</si>
  <si>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</si>
  <si>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</si>
  <si>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</si>
  <si>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</si>
  <si>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</si>
  <si>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</si>
  <si>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</si>
  <si>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</si>
  <si>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</si>
  <si>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</si>
  <si>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</si>
  <si>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</si>
  <si>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</si>
  <si>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</si>
  <si>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</si>
  <si>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</si>
  <si>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</si>
  <si>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</si>
  <si>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</si>
  <si>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</si>
  <si>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</si>
  <si>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</si>
  <si>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</si>
  <si>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</si>
  <si>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</si>
  <si>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</si>
  <si>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</si>
  <si>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</si>
  <si>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</si>
  <si>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</si>
  <si>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</si>
  <si>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</si>
  <si>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</si>
  <si>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</si>
  <si>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</si>
  <si>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</si>
  <si>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</si>
  <si>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</si>
  <si>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</si>
  <si>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</si>
  <si>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</si>
  <si>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</si>
  <si>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</si>
  <si>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</si>
  <si>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</si>
  <si>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</si>
  <si>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</si>
  <si>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</si>
  <si>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</si>
  <si>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</si>
  <si>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</si>
  <si>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</si>
  <si>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</si>
  <si>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</si>
  <si>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</si>
  <si>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</si>
  <si>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</si>
  <si>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</si>
  <si>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</si>
  <si>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</si>
  <si>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</si>
  <si>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</si>
  <si>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</si>
  <si>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</si>
  <si>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</si>
  <si>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</si>
  <si>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</si>
  <si>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</si>
  <si>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</si>
  <si>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</si>
  <si>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</si>
  <si>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</si>
  <si>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</si>
  <si>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</si>
  <si>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</si>
  <si>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</si>
  <si>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</si>
  <si>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</si>
  <si>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</si>
  <si>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</si>
  <si>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</si>
  <si>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</si>
  <si>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</si>
  <si>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</si>
  <si>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</si>
  <si>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</si>
  <si>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</si>
  <si>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</si>
  <si>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</si>
  <si>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</si>
  <si>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</si>
  <si>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</si>
  <si>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</si>
  <si>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</si>
  <si>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</si>
  <si>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</si>
  <si>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</si>
  <si>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</si>
  <si>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</si>
  <si>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</si>
  <si>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</si>
  <si>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</si>
  <si>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</si>
  <si>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</si>
  <si>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</si>
  <si>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</si>
  <si>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</si>
  <si>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</si>
  <si>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</si>
  <si>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</si>
  <si>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</si>
  <si>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</si>
  <si>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</si>
  <si>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</si>
  <si>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</si>
  <si>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</si>
  <si>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</si>
  <si>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</si>
  <si>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</si>
  <si>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</si>
  <si>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</si>
  <si>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</si>
  <si>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</si>
  <si>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</si>
  <si>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</si>
  <si>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</si>
  <si>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</si>
  <si>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</si>
  <si>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</si>
  <si>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</si>
  <si>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</si>
  <si>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</si>
  <si>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</si>
  <si>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</si>
  <si>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</si>
  <si>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</si>
  <si>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</si>
  <si>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</si>
  <si>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</si>
  <si>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</si>
  <si>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</si>
  <si>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</si>
  <si>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</si>
  <si>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</si>
  <si>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</si>
  <si>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</si>
  <si>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</si>
  <si>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</si>
  <si>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</si>
  <si>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</si>
  <si>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</si>
  <si>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</si>
  <si>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</si>
  <si>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</si>
  <si>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</si>
  <si>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</si>
  <si>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</si>
  <si>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</si>
  <si>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</si>
  <si>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</si>
  <si>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</si>
  <si>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</si>
  <si>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</si>
  <si>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</si>
  <si>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</si>
  <si>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</si>
  <si>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</si>
  <si>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</si>
  <si>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</si>
  <si>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</si>
  <si>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</si>
  <si>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</si>
  <si>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</si>
  <si>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</si>
  <si>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</si>
  <si>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</si>
  <si>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</si>
  <si>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</si>
  <si>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</si>
  <si>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</si>
  <si>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</si>
  <si>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</si>
  <si>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</si>
  <si>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</si>
  <si>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</si>
  <si>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</si>
  <si>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</si>
  <si>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</si>
  <si>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</si>
  <si>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</si>
  <si>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</si>
  <si>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</si>
  <si>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</si>
  <si>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</si>
  <si>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</si>
  <si>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</si>
  <si>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</si>
  <si>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</si>
  <si>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</si>
  <si>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</si>
  <si>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</si>
  <si>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</si>
  <si>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</si>
  <si>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</si>
  <si>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</si>
  <si>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</si>
  <si>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</si>
  <si>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</si>
  <si>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</si>
  <si>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</si>
  <si>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</si>
  <si>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</si>
  <si>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</si>
  <si>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</si>
  <si>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</si>
  <si>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</si>
  <si>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</si>
  <si>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</si>
  <si>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</si>
  <si>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</si>
  <si>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</si>
  <si>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</si>
  <si>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</si>
  <si>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</si>
  <si>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</si>
  <si>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</si>
  <si>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</si>
  <si>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</si>
  <si>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</si>
  <si>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</si>
  <si>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</si>
  <si>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</si>
  <si>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</si>
  <si>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</si>
  <si>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</si>
  <si>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</si>
  <si>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</si>
  <si>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</si>
  <si>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</si>
  <si>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</si>
  <si>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</si>
  <si>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</si>
  <si>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</si>
  <si>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</si>
  <si>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</si>
  <si>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</si>
  <si>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</si>
  <si>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</si>
  <si>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</si>
  <si>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</si>
  <si>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</si>
  <si>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</si>
  <si>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</si>
  <si>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</si>
  <si>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</si>
  <si>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</si>
  <si>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</si>
  <si>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</si>
  <si>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</si>
  <si>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</si>
  <si>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</si>
  <si>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</si>
  <si>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</si>
  <si>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</si>
  <si>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</si>
  <si>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</si>
  <si>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</si>
  <si>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</si>
  <si>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</si>
  <si>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</si>
  <si>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</si>
  <si>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</si>
  <si>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</si>
  <si>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</si>
  <si>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</si>
  <si>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</si>
  <si>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</si>
  <si>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</si>
  <si>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</si>
  <si>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</si>
  <si>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</si>
  <si>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</si>
  <si>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</si>
  <si>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</si>
  <si>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</si>
  <si>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</si>
  <si>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</si>
  <si>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</si>
  <si>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</si>
  <si>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</si>
  <si>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</si>
  <si>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</si>
  <si>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</si>
  <si>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</si>
  <si>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</si>
  <si>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</si>
  <si>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</si>
  <si>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</si>
  <si>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</si>
  <si>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</si>
  <si>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</si>
  <si>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</si>
  <si>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</si>
  <si>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</si>
  <si>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</si>
  <si>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</si>
  <si>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</si>
  <si>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</si>
  <si>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</si>
  <si>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</si>
  <si>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</si>
  <si>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</si>
  <si>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</si>
  <si>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</si>
  <si>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</si>
  <si>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</si>
  <si>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</si>
  <si>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</si>
  <si>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</si>
  <si>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</si>
  <si>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</si>
  <si>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</si>
  <si>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</si>
  <si>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</si>
  <si>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</si>
  <si>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</si>
  <si>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</si>
  <si>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</si>
  <si>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</si>
  <si>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</si>
  <si>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</si>
  <si>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</si>
  <si>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</si>
  <si>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</si>
  <si>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</si>
  <si>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</si>
  <si>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</si>
  <si>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</si>
  <si>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</si>
  <si>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</si>
  <si>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</si>
  <si>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</si>
  <si>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</si>
  <si>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</si>
  <si>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</si>
  <si>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</si>
  <si>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</si>
  <si>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</si>
  <si>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</si>
  <si>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</si>
  <si>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</si>
  <si>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</si>
  <si>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</si>
  <si>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</si>
  <si>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</si>
  <si>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</si>
  <si>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</si>
  <si>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</si>
  <si>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</si>
  <si>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</si>
  <si>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</si>
  <si>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</si>
  <si>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</si>
  <si>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</si>
  <si>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</si>
  <si>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</si>
  <si>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</si>
  <si>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</si>
  <si>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</si>
  <si>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</si>
  <si>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</si>
  <si>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</si>
  <si>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</si>
  <si>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</si>
  <si>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</si>
  <si>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</si>
  <si>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</si>
  <si>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</si>
  <si>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</si>
  <si>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</si>
  <si>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</si>
  <si>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</si>
  <si>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</si>
  <si>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</si>
  <si>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</si>
  <si>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</si>
  <si>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</si>
  <si>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</si>
  <si>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</si>
  <si>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</si>
  <si>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</si>
  <si>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</si>
  <si>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</si>
  <si>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</si>
  <si>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</si>
  <si>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</si>
  <si>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</si>
  <si>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</si>
  <si>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</si>
  <si>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</si>
  <si>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</si>
  <si>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</si>
  <si>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</si>
  <si>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</si>
  <si>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</si>
  <si>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</si>
  <si>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</si>
  <si>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</si>
  <si>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</si>
  <si>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</si>
  <si>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</si>
  <si>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</si>
  <si>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</si>
  <si>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</si>
  <si>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</si>
  <si>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</si>
  <si>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</si>
  <si>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</si>
  <si>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</si>
  <si>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</si>
  <si>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</si>
  <si>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</si>
  <si>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</si>
  <si>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</si>
  <si>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</si>
  <si>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</si>
  <si>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</si>
  <si>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</si>
  <si>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</si>
  <si>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</si>
  <si>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</si>
  <si>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</si>
  <si>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</si>
  <si>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</si>
  <si>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</si>
  <si>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</si>
  <si>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</si>
  <si>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</si>
  <si>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</si>
  <si>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</si>
  <si>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</si>
  <si>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</si>
  <si>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</si>
  <si>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</si>
  <si>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</si>
  <si>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</si>
  <si>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</si>
  <si>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</si>
  <si>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</si>
  <si>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</si>
  <si>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</si>
  <si>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</si>
  <si>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</si>
  <si>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</si>
  <si>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</si>
  <si>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</si>
  <si>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</si>
  <si>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</si>
  <si>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</si>
  <si>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</si>
  <si>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</si>
  <si>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</si>
  <si>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</si>
  <si>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</si>
  <si>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</si>
  <si>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</si>
  <si>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</si>
  <si>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</si>
  <si>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</si>
  <si>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</si>
  <si>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</si>
  <si>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</si>
  <si>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</si>
  <si>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</si>
  <si>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</si>
  <si>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</si>
  <si>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</si>
  <si>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</si>
  <si>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</si>
  <si>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</si>
  <si>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</si>
  <si>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</si>
  <si>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</si>
  <si>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</si>
  <si>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</si>
  <si>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</si>
  <si>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</si>
  <si>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</si>
  <si>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</si>
  <si>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</si>
  <si>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</si>
  <si>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</si>
  <si>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</si>
  <si>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</si>
  <si>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</si>
  <si>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</si>
  <si>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</si>
  <si>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</si>
  <si>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</si>
  <si>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</si>
  <si>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</si>
  <si>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</si>
  <si>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</si>
  <si>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</si>
  <si>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</si>
  <si>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</si>
  <si>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</si>
  <si>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</si>
  <si>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</si>
  <si>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</si>
  <si>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</si>
  <si>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</si>
  <si>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</si>
  <si>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</si>
  <si>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</si>
  <si>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</si>
  <si>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</si>
  <si>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</si>
  <si>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</si>
  <si>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</si>
  <si>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</si>
  <si>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</si>
  <si>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</si>
  <si>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</si>
  <si>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</si>
  <si>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</si>
  <si>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</si>
  <si>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</si>
  <si>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</si>
  <si>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</si>
  <si>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</si>
  <si>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</si>
  <si>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</si>
  <si>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</si>
  <si>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</si>
  <si>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</si>
  <si>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</si>
  <si>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</si>
  <si>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</si>
  <si>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</si>
  <si>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</si>
  <si>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</si>
  <si>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</si>
  <si>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</si>
  <si>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</si>
  <si>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</si>
  <si>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</si>
  <si>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</si>
  <si>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</si>
  <si>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</si>
  <si>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</si>
  <si>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</si>
  <si>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</si>
  <si>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</si>
  <si>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</si>
  <si>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</si>
  <si>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</si>
  <si>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</si>
  <si>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</si>
  <si>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</si>
  <si>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</si>
  <si>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</si>
  <si>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</si>
  <si>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</si>
  <si>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</si>
  <si>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</si>
  <si>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</si>
  <si>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</si>
  <si>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</si>
  <si>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</si>
  <si>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</si>
  <si>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</si>
  <si>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</si>
  <si>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</si>
  <si>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</si>
  <si>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</si>
  <si>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</si>
  <si>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</si>
  <si>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</si>
  <si>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</si>
  <si>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</si>
  <si>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</si>
  <si>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</si>
  <si>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</si>
  <si>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</si>
  <si>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</si>
  <si>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</si>
  <si>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</si>
  <si>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</si>
  <si>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</si>
  <si>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</si>
  <si>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</si>
  <si>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</si>
  <si>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</si>
  <si>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</si>
  <si>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</si>
  <si>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</si>
  <si>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</si>
  <si>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</si>
  <si>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</si>
  <si>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</si>
  <si>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</si>
  <si>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</si>
  <si>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</si>
  <si>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</si>
  <si>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</si>
  <si>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</si>
  <si>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</si>
  <si>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</si>
  <si>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</si>
  <si>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</si>
  <si>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</si>
  <si>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</si>
  <si>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</si>
  <si>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</si>
  <si>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</si>
  <si>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</si>
  <si>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</si>
  <si>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</si>
  <si>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</si>
  <si>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</si>
  <si>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</si>
  <si>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</si>
  <si>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</si>
  <si>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</si>
  <si>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</si>
  <si>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</si>
  <si>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</si>
  <si>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</si>
  <si>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</si>
  <si>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</si>
  <si>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</si>
  <si>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</si>
  <si>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</si>
  <si>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</si>
  <si>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</si>
  <si>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</si>
  <si>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</si>
  <si>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</si>
  <si>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</si>
  <si>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</si>
  <si>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</si>
  <si>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</si>
  <si>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</si>
  <si>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</si>
  <si>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</si>
  <si>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</si>
  <si>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</si>
  <si>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</si>
  <si>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</si>
  <si>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</si>
  <si>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</si>
  <si>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</si>
  <si>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</si>
  <si>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</si>
  <si>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</si>
  <si>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</si>
  <si>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</si>
  <si>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</si>
  <si>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</si>
  <si>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</si>
  <si>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</si>
  <si>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</si>
  <si>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</si>
  <si>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</si>
  <si>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</si>
  <si>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</si>
  <si>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</si>
  <si>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</si>
  <si>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</si>
  <si>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</si>
  <si>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</si>
  <si>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</si>
  <si>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</si>
  <si>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</si>
  <si>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</si>
  <si>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</si>
  <si>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</si>
  <si>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</si>
  <si>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</si>
  <si>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</si>
  <si>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</si>
  <si>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</si>
  <si>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</si>
  <si>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</si>
  <si>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</si>
  <si>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</si>
  <si>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</si>
  <si>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</si>
  <si>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</si>
  <si>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</si>
  <si>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</si>
  <si>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</si>
  <si>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</si>
  <si>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</si>
  <si>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</si>
  <si>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</si>
  <si>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</si>
  <si>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</si>
  <si>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</si>
  <si>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</si>
  <si>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</si>
  <si>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</si>
  <si>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</si>
  <si>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</si>
  <si>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</si>
  <si>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</si>
  <si>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</si>
  <si>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</si>
  <si>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</si>
  <si>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</si>
  <si>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</si>
  <si>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</si>
  <si>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</si>
  <si>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</si>
  <si>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</si>
  <si>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</si>
  <si>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</si>
  <si>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</si>
  <si>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</si>
  <si>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</si>
  <si>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</si>
  <si>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</si>
  <si>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</si>
  <si>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</si>
  <si>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</si>
  <si>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</si>
  <si>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</si>
  <si>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</si>
  <si>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</si>
  <si>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</si>
  <si>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</si>
  <si>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</si>
  <si>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</si>
  <si>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</si>
  <si>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</si>
  <si>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</si>
  <si>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</si>
  <si>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</si>
  <si>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</si>
  <si>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</si>
  <si>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</si>
  <si>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</si>
  <si>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</si>
  <si>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</si>
  <si>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</si>
  <si>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</si>
  <si>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</si>
  <si>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</si>
  <si>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</si>
  <si>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</si>
  <si>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</si>
  <si>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</si>
  <si>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</si>
  <si>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</si>
  <si>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</si>
  <si>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</si>
  <si>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</si>
  <si>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</si>
  <si>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</si>
  <si>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</si>
  <si>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</si>
  <si>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</si>
  <si>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</si>
  <si>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</si>
  <si>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</si>
  <si>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</si>
  <si>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</si>
  <si>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</si>
  <si>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</si>
  <si>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</si>
  <si>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</si>
  <si>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</si>
  <si>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</si>
  <si>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</si>
  <si>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</si>
  <si>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</si>
  <si>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</si>
  <si>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</si>
  <si>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</si>
  <si>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</si>
  <si>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</si>
  <si>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</si>
  <si>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</si>
  <si>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</si>
  <si>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</si>
  <si>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</si>
  <si>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</si>
  <si>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</si>
  <si>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</si>
  <si>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</si>
  <si>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</si>
  <si>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</si>
  <si>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</si>
  <si>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</si>
  <si>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</si>
  <si>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</si>
  <si>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</si>
  <si>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</si>
  <si>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</si>
  <si>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</si>
  <si>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</si>
  <si>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</si>
  <si>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</si>
  <si>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</si>
  <si>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</si>
  <si>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</si>
  <si>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</si>
  <si>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</si>
  <si>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</si>
  <si>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</si>
  <si>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</si>
  <si>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</si>
  <si>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</si>
  <si>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</si>
  <si>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</si>
  <si>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</si>
  <si>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</si>
  <si>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</si>
  <si>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</si>
  <si>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</si>
  <si>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</si>
  <si>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</si>
  <si>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</si>
  <si>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</si>
  <si>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</si>
  <si>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</si>
  <si>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</si>
  <si>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</si>
  <si>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</si>
  <si>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</si>
  <si>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</si>
  <si>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</si>
  <si>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</si>
  <si>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</si>
  <si>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</si>
  <si>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</si>
  <si>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</si>
  <si>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</si>
  <si>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</si>
  <si>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</si>
  <si>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</si>
  <si>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</si>
  <si>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</si>
  <si>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</si>
  <si>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</si>
  <si>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</si>
  <si>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</si>
  <si>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</si>
  <si>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</si>
  <si>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</si>
  <si>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</si>
  <si>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</si>
  <si>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</si>
  <si>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</si>
  <si>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</si>
  <si>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</si>
  <si>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</si>
  <si>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</si>
  <si>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</si>
  <si>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</si>
  <si>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</si>
  <si>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</si>
  <si>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</si>
  <si>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</si>
  <si>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</si>
  <si>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</si>
  <si>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</si>
  <si>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</si>
  <si>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</si>
  <si>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</si>
  <si>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</si>
  <si>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</si>
  <si>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</si>
  <si>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</si>
  <si>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</si>
  <si>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</si>
  <si>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</si>
  <si>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</si>
  <si>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</si>
  <si>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</si>
  <si>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</si>
  <si>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</si>
  <si>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</si>
  <si>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</si>
  <si>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</si>
  <si>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</si>
  <si>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</si>
  <si>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</si>
  <si>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</si>
  <si>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</si>
  <si>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</si>
  <si>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</si>
  <si>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</si>
  <si>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</si>
  <si>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</si>
  <si>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</si>
  <si>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</si>
  <si>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</si>
  <si>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</si>
  <si>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</si>
  <si>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</si>
  <si>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</si>
  <si>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</si>
  <si>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</si>
  <si>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</si>
  <si>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</si>
  <si>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</si>
  <si>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</si>
  <si>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</si>
  <si>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</si>
  <si>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</si>
  <si>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</si>
  <si>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</si>
  <si>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</si>
  <si>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</si>
  <si>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</si>
  <si>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</si>
  <si>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</si>
  <si>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</si>
  <si>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</si>
  <si>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</si>
  <si>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</si>
  <si>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</si>
  <si>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</si>
  <si>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</si>
  <si>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</si>
  <si>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</si>
  <si>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</si>
  <si>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</si>
  <si>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</si>
  <si>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</si>
  <si>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</si>
  <si>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</si>
  <si>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</si>
  <si>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</si>
  <si>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</si>
  <si>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</si>
  <si>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</si>
  <si>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</si>
  <si>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</si>
  <si>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</si>
  <si>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</si>
  <si>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</si>
  <si>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</si>
  <si>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</si>
  <si>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</si>
  <si>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</si>
  <si>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</si>
  <si>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</si>
  <si>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</si>
  <si>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</si>
  <si>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</si>
  <si>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</si>
  <si>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</si>
  <si>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</si>
  <si>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</si>
  <si>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</si>
  <si>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</si>
  <si>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</si>
  <si>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</si>
  <si>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</si>
  <si>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</si>
  <si>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</si>
  <si>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</si>
  <si>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</si>
  <si>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</si>
  <si>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</si>
  <si>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</si>
  <si>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</si>
  <si>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</si>
  <si>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</si>
  <si>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</si>
  <si>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</si>
  <si>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</si>
  <si>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</si>
  <si>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</si>
  <si>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</si>
  <si>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</si>
  <si>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</si>
  <si>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</si>
  <si>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</si>
  <si>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</si>
  <si>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</si>
  <si>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</si>
  <si>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</si>
  <si>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</si>
  <si>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</si>
  <si>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</si>
  <si>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</si>
  <si>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</si>
  <si>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</si>
  <si>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</si>
  <si>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</si>
  <si>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</si>
  <si>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</si>
  <si>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</si>
  <si>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</si>
  <si>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</si>
  <si>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</si>
  <si>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</si>
  <si>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</si>
  <si>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</si>
  <si>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</si>
  <si>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</si>
  <si>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</si>
  <si>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</si>
  <si>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</si>
  <si>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</si>
  <si>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</si>
  <si>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</si>
  <si>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</si>
  <si>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</si>
  <si>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</si>
  <si>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</si>
  <si>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</si>
  <si>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</si>
  <si>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</si>
  <si>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</si>
  <si>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</si>
  <si>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</si>
  <si>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</si>
  <si>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</si>
  <si>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</si>
  <si>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</si>
  <si>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</si>
  <si>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</si>
  <si>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</si>
  <si>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</si>
  <si>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</si>
  <si>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</si>
  <si>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</si>
  <si>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</si>
  <si>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</si>
  <si>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</si>
  <si>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</si>
  <si>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</si>
  <si>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</si>
  <si>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</si>
  <si>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</si>
  <si>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</si>
  <si>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</si>
  <si>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</si>
  <si>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</si>
  <si>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</si>
  <si>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</si>
  <si>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</si>
  <si>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</si>
  <si>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</si>
  <si>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</si>
  <si>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</si>
  <si>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</si>
  <si>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</si>
  <si>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</si>
  <si>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</si>
  <si>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</si>
  <si>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</si>
  <si>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</si>
  <si>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</si>
  <si>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</si>
  <si>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</si>
  <si>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</si>
  <si>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</si>
  <si>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</si>
  <si>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</si>
  <si>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</si>
  <si>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</si>
  <si>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</si>
  <si>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</si>
  <si>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</si>
  <si>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</si>
  <si>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</si>
  <si>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</si>
  <si>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</si>
  <si>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</si>
  <si>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</si>
  <si>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</si>
  <si>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</si>
  <si>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</si>
  <si>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</si>
  <si>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</si>
  <si>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</si>
  <si>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</si>
  <si>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</si>
  <si>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</si>
  <si>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</si>
  <si>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</si>
  <si>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</si>
  <si>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</si>
  <si>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</si>
  <si>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</si>
  <si>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</si>
  <si>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</si>
  <si>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</si>
  <si>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</si>
  <si>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</si>
  <si>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</si>
  <si>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</si>
  <si>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</si>
  <si>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</si>
  <si>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</si>
  <si>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</si>
  <si>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</si>
  <si>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</si>
  <si>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</si>
  <si>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</si>
  <si>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</si>
  <si>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</si>
  <si>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</si>
  <si>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</si>
  <si>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</si>
  <si>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</si>
  <si>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</si>
  <si>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</si>
  <si>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</si>
  <si>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</si>
  <si>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</si>
  <si>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</si>
  <si>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</si>
  <si>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</si>
  <si>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</si>
  <si>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</si>
  <si>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</si>
  <si>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</si>
  <si>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</si>
  <si>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</si>
  <si>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</si>
  <si>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</si>
  <si>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</si>
  <si>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</si>
  <si>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</si>
  <si>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</si>
  <si>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</si>
  <si>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</si>
  <si>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</si>
  <si>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</si>
  <si>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</si>
  <si>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</si>
  <si>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</si>
  <si>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</si>
  <si>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</si>
  <si>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</si>
  <si>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</si>
  <si>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</si>
  <si>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</si>
  <si>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</si>
  <si>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</si>
  <si>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</si>
  <si>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</si>
  <si>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</si>
  <si>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</si>
  <si>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</si>
  <si>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</si>
  <si>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</si>
  <si>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</si>
  <si>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</si>
  <si>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</si>
  <si>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</si>
  <si>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</si>
  <si>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</si>
  <si>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</si>
  <si>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</si>
  <si>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</si>
  <si>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</si>
  <si>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</si>
  <si>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</si>
  <si>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</si>
  <si>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</si>
  <si>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</si>
  <si>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</si>
  <si>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</si>
  <si>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</si>
  <si>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</si>
  <si>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</si>
  <si>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</si>
  <si>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</si>
  <si>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</si>
  <si>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</si>
  <si>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</si>
  <si>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</si>
  <si>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</si>
  <si>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</si>
  <si>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</si>
  <si>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</si>
  <si>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</si>
  <si>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</si>
  <si>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</si>
  <si>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</si>
  <si>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</si>
  <si>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</si>
  <si>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</si>
  <si>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</si>
  <si>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</si>
  <si>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</si>
  <si>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</si>
  <si>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</si>
  <si>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</si>
  <si>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</si>
  <si>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</si>
  <si>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</si>
  <si>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</si>
  <si>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</si>
  <si>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</si>
  <si>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</si>
  <si>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</si>
  <si>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</si>
  <si>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</si>
  <si>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</si>
  <si>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</si>
  <si>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</si>
  <si>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</si>
  <si>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</si>
  <si>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</si>
  <si>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</si>
  <si>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</si>
  <si>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</si>
  <si>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</si>
  <si>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</si>
  <si>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</si>
  <si>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</si>
  <si>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</si>
  <si>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</si>
  <si>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</si>
  <si>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</si>
  <si>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</si>
  <si>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</si>
  <si>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</si>
  <si>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</si>
  <si>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</si>
  <si>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</si>
  <si>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</si>
  <si>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</si>
  <si>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</si>
  <si>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</si>
  <si>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</si>
  <si>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</si>
  <si>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</si>
  <si>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</si>
  <si>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</si>
  <si>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</si>
  <si>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</si>
  <si>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</si>
  <si>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</si>
  <si>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</si>
  <si>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</si>
  <si>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</si>
  <si>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</si>
  <si>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</si>
  <si>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</si>
  <si>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</si>
  <si>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</si>
  <si>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</si>
  <si>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</si>
  <si>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</si>
  <si>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</si>
  <si>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</si>
  <si>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</si>
  <si>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</si>
  <si>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</si>
  <si>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</si>
  <si>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</si>
  <si>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</si>
  <si>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</si>
  <si>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</si>
  <si>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</si>
  <si>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</si>
  <si>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</si>
  <si>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</si>
  <si>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</si>
  <si>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</si>
  <si>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</si>
  <si>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</si>
  <si>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</si>
  <si>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</si>
  <si>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</si>
  <si>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</si>
  <si>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</si>
  <si>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</si>
  <si>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</si>
  <si>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</si>
  <si>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</si>
  <si>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</si>
  <si>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</si>
  <si>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</si>
  <si>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</si>
  <si>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</si>
  <si>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</si>
  <si>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</si>
  <si>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</si>
  <si>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</si>
  <si>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</si>
  <si>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</si>
  <si>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</si>
  <si>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</si>
  <si>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</si>
  <si>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</si>
  <si>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</si>
  <si>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</si>
  <si>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</si>
  <si>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</si>
  <si>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</si>
  <si>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</si>
  <si>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</si>
  <si>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</si>
  <si>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</si>
  <si>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</si>
  <si>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</si>
  <si>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</si>
  <si>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</si>
  <si>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</si>
  <si>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</si>
  <si>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</si>
  <si>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</si>
  <si>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</si>
  <si>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</si>
  <si>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</si>
  <si>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</si>
  <si>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</si>
  <si>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</si>
  <si>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</si>
  <si>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</si>
  <si>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</si>
  <si>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</si>
  <si>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</si>
  <si>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</si>
  <si>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</si>
  <si>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</si>
  <si>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</si>
  <si>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</si>
  <si>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</si>
  <si>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</si>
  <si>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</si>
  <si>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</si>
  <si>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</si>
  <si>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</si>
  <si>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</si>
  <si>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</si>
  <si>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</si>
  <si>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</si>
  <si>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</si>
  <si>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</si>
  <si>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</si>
  <si>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</si>
  <si>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</si>
  <si>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</si>
  <si>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</si>
  <si>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</si>
  <si>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</si>
  <si>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</si>
  <si>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</si>
  <si>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</si>
  <si>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</si>
  <si>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</si>
  <si>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</si>
  <si>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</si>
  <si>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</si>
  <si>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</si>
  <si>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</si>
  <si>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</si>
  <si>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</si>
  <si>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</si>
  <si>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</si>
  <si>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</si>
  <si>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</si>
  <si>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</si>
  <si>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</si>
  <si>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</si>
  <si>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</si>
  <si>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</si>
  <si>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</si>
  <si>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</si>
  <si>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</si>
  <si>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</si>
  <si>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</si>
  <si>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</si>
  <si>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</si>
  <si>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</si>
  <si>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</si>
  <si>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</si>
  <si>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</si>
  <si>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</si>
  <si>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</si>
  <si>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</si>
  <si>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</si>
  <si>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</si>
  <si>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</si>
  <si>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</si>
  <si>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</si>
  <si>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</si>
  <si>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</si>
  <si>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</si>
  <si>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</si>
  <si>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</si>
  <si>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</si>
  <si>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</si>
  <si>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</si>
  <si>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</si>
  <si>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</si>
  <si>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</si>
  <si>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</si>
  <si>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</si>
  <si>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</si>
  <si>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</si>
  <si>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</si>
  <si>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</si>
  <si>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</si>
  <si>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</si>
  <si>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</si>
  <si>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</si>
  <si>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</si>
  <si>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</si>
  <si>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</si>
  <si>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</si>
  <si>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</si>
  <si>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</si>
  <si>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</si>
  <si>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</si>
  <si>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</si>
  <si>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</si>
  <si>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</si>
  <si>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</si>
  <si>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</si>
  <si>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</si>
  <si>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</si>
  <si>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</si>
  <si>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</si>
  <si>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</si>
  <si>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</si>
  <si>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</si>
  <si>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</si>
  <si>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</si>
  <si>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</si>
  <si>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</si>
  <si>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</si>
  <si>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</si>
  <si>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</si>
  <si>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</si>
  <si>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</si>
  <si>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</si>
  <si>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</si>
  <si>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</si>
  <si>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</si>
  <si>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</si>
  <si>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</si>
  <si>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</si>
  <si>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</si>
  <si>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</si>
  <si>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</si>
  <si>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</si>
  <si>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</si>
  <si>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</si>
  <si>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</si>
  <si>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</si>
  <si>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</si>
  <si>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</si>
  <si>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</si>
  <si>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</si>
  <si>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</si>
  <si>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</si>
  <si>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</si>
  <si>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</si>
  <si>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</si>
  <si>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</si>
  <si>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</si>
  <si>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</si>
  <si>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</si>
  <si>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</si>
  <si>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</si>
  <si>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</si>
  <si>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</si>
  <si>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</si>
  <si>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</si>
  <si>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</si>
  <si>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</si>
  <si>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</si>
  <si>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</si>
  <si>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</si>
  <si>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</si>
  <si>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</si>
  <si>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</si>
  <si>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</si>
  <si>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</si>
  <si>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</si>
  <si>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</si>
  <si>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</si>
  <si>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</si>
  <si>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</si>
  <si>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</si>
  <si>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</si>
  <si>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</si>
  <si>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</si>
  <si>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</si>
  <si>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</si>
  <si>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</si>
  <si>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</si>
  <si>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</si>
  <si>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</si>
  <si>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</si>
  <si>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</si>
  <si>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</si>
  <si>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</si>
  <si>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</si>
  <si>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</si>
  <si>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</si>
  <si>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</si>
  <si>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</si>
  <si>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</si>
  <si>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</si>
  <si>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</si>
  <si>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</si>
  <si>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</si>
  <si>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</si>
  <si>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</si>
  <si>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</si>
  <si>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</si>
  <si>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</si>
  <si>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</si>
  <si>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</si>
  <si>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</si>
  <si>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</si>
  <si>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</si>
  <si>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</si>
  <si>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</si>
  <si>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</si>
  <si>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</si>
  <si>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</si>
  <si>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</si>
  <si>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</si>
  <si>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</si>
  <si>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</si>
  <si>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</si>
  <si>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</si>
  <si>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</si>
  <si>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</si>
  <si>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</si>
  <si>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</si>
  <si>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</si>
  <si>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</si>
  <si>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</si>
  <si>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</si>
  <si>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</si>
  <si>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</si>
  <si>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</si>
  <si>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</si>
  <si>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</si>
  <si>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</si>
  <si>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</si>
  <si>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</si>
  <si>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</si>
  <si>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</si>
  <si>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</si>
  <si>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</si>
  <si>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</si>
  <si>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</si>
  <si>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</si>
  <si>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</si>
  <si>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</si>
  <si>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</si>
  <si>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</si>
  <si>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</si>
  <si>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</si>
  <si>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</si>
  <si>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</si>
  <si>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</si>
  <si>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</si>
  <si>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</si>
  <si>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</si>
  <si>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</si>
  <si>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</si>
  <si>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</si>
  <si>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</si>
  <si>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</si>
  <si>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</si>
  <si>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</si>
  <si>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</si>
  <si>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</si>
  <si>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</si>
  <si>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</si>
  <si>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</si>
  <si>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</si>
  <si>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</si>
  <si>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</si>
  <si>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</si>
  <si>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</si>
  <si>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</si>
  <si>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</si>
  <si>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</si>
  <si>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</si>
  <si>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</si>
  <si>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</si>
  <si>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</si>
  <si>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</si>
  <si>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</si>
  <si>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</si>
  <si>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</si>
  <si>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</si>
  <si>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</si>
  <si>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</si>
  <si>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</si>
  <si>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</si>
  <si>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</si>
  <si>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</si>
  <si>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</si>
  <si>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</si>
  <si>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</si>
  <si>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</si>
  <si>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</si>
  <si>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</si>
  <si>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</si>
  <si>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</si>
  <si>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</si>
  <si>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</si>
  <si>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</si>
  <si>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</si>
  <si>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</si>
  <si>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</si>
  <si>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</si>
  <si>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</si>
  <si>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</si>
  <si>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</si>
  <si>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</si>
  <si>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</si>
  <si>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</si>
  <si>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</si>
  <si>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</si>
  <si>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</si>
  <si>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</si>
  <si>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</si>
  <si>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</si>
  <si>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</si>
  <si>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</si>
  <si>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</si>
  <si>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</si>
  <si>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</si>
  <si>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</si>
  <si>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</si>
  <si>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</si>
  <si>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</si>
  <si>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</si>
  <si>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</si>
  <si>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</si>
  <si>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</si>
  <si>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</si>
  <si>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</si>
  <si>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</si>
  <si>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</si>
  <si>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</si>
  <si>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</si>
  <si>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</si>
  <si>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</si>
  <si>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</si>
  <si>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</si>
  <si>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</si>
  <si>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</si>
  <si>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</si>
  <si>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</si>
  <si>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</si>
  <si>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</si>
  <si>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</si>
  <si>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</si>
  <si>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</si>
  <si>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</si>
  <si>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</si>
  <si>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</si>
  <si>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</si>
  <si>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</si>
  <si>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</si>
  <si>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</si>
  <si>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</si>
  <si>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</si>
  <si>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</si>
  <si>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</si>
  <si>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</si>
  <si>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</si>
  <si>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</si>
  <si>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</si>
  <si>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</si>
  <si>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</si>
  <si>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</si>
  <si>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</si>
  <si>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</si>
  <si>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</si>
  <si>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</si>
  <si>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</si>
  <si>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</si>
  <si>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</si>
  <si>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</si>
  <si>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</si>
  <si>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</si>
  <si>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</si>
  <si>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</si>
  <si>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</si>
  <si>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</si>
  <si>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</si>
  <si>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</si>
  <si>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</si>
  <si>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</si>
  <si>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</si>
  <si>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</si>
  <si>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</si>
  <si>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</si>
  <si>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</si>
  <si>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</si>
  <si>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</si>
  <si>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</si>
  <si>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</si>
  <si>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</si>
  <si>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</si>
  <si>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</si>
  <si>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</si>
  <si>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</si>
  <si>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</si>
  <si>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</si>
  <si>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</si>
  <si>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</si>
  <si>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</si>
  <si>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</si>
  <si>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</si>
  <si>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</si>
  <si>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</si>
  <si>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</si>
  <si>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</si>
  <si>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</si>
  <si>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</si>
  <si>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</si>
  <si>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</si>
  <si>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</si>
  <si>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</si>
  <si>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</si>
  <si>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</si>
  <si>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</si>
  <si>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</si>
  <si>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</si>
  <si>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</si>
  <si>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</si>
  <si>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</si>
  <si>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</si>
  <si>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</si>
  <si>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</si>
  <si>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</si>
  <si>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</si>
  <si>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</si>
  <si>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</si>
  <si>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</si>
  <si>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</si>
  <si>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</si>
  <si>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</si>
  <si>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</si>
  <si>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</si>
  <si>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</si>
  <si>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</si>
  <si>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</si>
  <si>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</si>
  <si>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</si>
  <si>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</si>
  <si>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</si>
  <si>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</si>
  <si>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</si>
  <si>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</si>
  <si>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</si>
  <si>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</si>
  <si>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</si>
  <si>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</si>
  <si>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</si>
  <si>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</si>
  <si>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</si>
  <si>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</si>
  <si>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</si>
  <si>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</si>
  <si>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</si>
  <si>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</si>
  <si>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</si>
  <si>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</si>
  <si>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</si>
  <si>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</si>
  <si>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</si>
  <si>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</si>
  <si>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</si>
  <si>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</si>
  <si>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</si>
  <si>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</si>
  <si>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</si>
  <si>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</si>
  <si>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</si>
  <si>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</si>
  <si>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</si>
  <si>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</si>
  <si>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</si>
  <si>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</si>
  <si>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</si>
  <si>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</si>
  <si>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</si>
  <si>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</si>
  <si>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</si>
  <si>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</si>
  <si>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</si>
  <si>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</si>
  <si>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</si>
  <si>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</si>
  <si>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</si>
  <si>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</si>
  <si>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</si>
  <si>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</si>
  <si>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</si>
  <si>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</si>
  <si>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</si>
  <si>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</si>
  <si>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</si>
  <si>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</si>
  <si>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</si>
  <si>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</si>
  <si>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</si>
  <si>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</si>
  <si>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</si>
  <si>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</si>
  <si>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</si>
  <si>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</si>
  <si>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</si>
  <si>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</si>
  <si>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</si>
  <si>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</si>
  <si>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</si>
  <si>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</si>
  <si>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</si>
  <si>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</si>
  <si>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</si>
  <si>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</si>
  <si>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</si>
  <si>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</si>
  <si>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</si>
  <si>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</si>
  <si>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</si>
  <si>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</si>
  <si>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</si>
  <si>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</si>
  <si>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</si>
  <si>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</si>
  <si>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</si>
  <si>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</si>
  <si>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</si>
  <si>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</si>
  <si>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</si>
  <si>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</si>
  <si>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</si>
  <si>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</si>
  <si>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</si>
  <si>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</si>
  <si>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</si>
  <si>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</si>
  <si>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</si>
  <si>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</si>
  <si>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</si>
  <si>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</si>
  <si>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</si>
  <si>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</si>
  <si>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</si>
  <si>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</si>
  <si>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</si>
  <si>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</si>
  <si>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</si>
  <si>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</si>
  <si>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</si>
  <si>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</si>
  <si>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</si>
  <si>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</si>
  <si>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</si>
  <si>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</si>
  <si>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</si>
  <si>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</si>
  <si>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</si>
  <si>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</si>
  <si>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</si>
  <si>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</si>
  <si>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</si>
  <si>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</si>
  <si>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</si>
  <si>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</si>
  <si>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</si>
  <si>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</si>
  <si>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</si>
  <si>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</si>
  <si>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</si>
  <si>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</si>
  <si>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</si>
  <si>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</si>
  <si>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</si>
  <si>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</si>
  <si>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</si>
  <si>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</si>
  <si>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</si>
  <si>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</si>
  <si>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</si>
  <si>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</si>
  <si>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</si>
  <si>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</si>
  <si>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</si>
  <si>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</si>
  <si>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</si>
  <si>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</si>
  <si>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</si>
  <si>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</si>
  <si>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</si>
  <si>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</si>
  <si>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</si>
  <si>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</si>
  <si>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</si>
  <si>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</si>
  <si>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</si>
  <si>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</si>
  <si>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</si>
  <si>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</si>
  <si>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</si>
  <si>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</si>
  <si>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</si>
  <si>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</si>
  <si>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</si>
  <si>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</si>
  <si>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</si>
  <si>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</si>
  <si>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</si>
  <si>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</si>
  <si>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</si>
  <si>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</si>
  <si>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</si>
  <si>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</si>
  <si>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</si>
  <si>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</si>
  <si>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</si>
  <si>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</si>
  <si>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</si>
  <si>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</si>
  <si>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</si>
  <si>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</si>
  <si>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</si>
  <si>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</si>
  <si>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</si>
  <si>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</si>
  <si>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</si>
  <si>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</si>
  <si>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</si>
  <si>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</si>
  <si>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</si>
  <si>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</si>
  <si>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</si>
  <si>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</si>
  <si>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</si>
  <si>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</si>
  <si>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</si>
  <si>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</si>
  <si>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</si>
  <si>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</si>
  <si>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</si>
  <si>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</si>
  <si>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</si>
  <si>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</si>
  <si>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</si>
  <si>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</si>
  <si>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</si>
  <si>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</si>
  <si>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</si>
  <si>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</si>
  <si>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</si>
  <si>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</si>
  <si>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</si>
  <si>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</si>
  <si>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</si>
  <si>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</si>
  <si>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</si>
  <si>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</si>
  <si>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</si>
  <si>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</si>
  <si>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</si>
  <si>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</si>
  <si>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</si>
  <si>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</si>
  <si>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</si>
  <si>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</si>
  <si>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</si>
  <si>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</si>
  <si>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</si>
  <si>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</si>
  <si>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</si>
  <si>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</si>
  <si>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</si>
  <si>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</si>
  <si>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</si>
  <si>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</si>
  <si>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</si>
  <si>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</si>
  <si>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</si>
  <si>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</si>
  <si>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</si>
  <si>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</si>
  <si>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</si>
  <si>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</si>
  <si>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</si>
  <si>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</si>
  <si>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</si>
  <si>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</si>
  <si>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</si>
  <si>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</si>
  <si>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</si>
  <si>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</si>
  <si>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</si>
  <si>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</si>
  <si>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</si>
  <si>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</si>
  <si>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</si>
  <si>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</si>
  <si>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</si>
  <si>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</si>
  <si>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</si>
  <si>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</si>
  <si>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</si>
  <si>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</si>
  <si>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</si>
  <si>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</si>
  <si>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</si>
  <si>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</si>
  <si>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</si>
  <si>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</si>
  <si>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</si>
  <si>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</si>
  <si>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</si>
  <si>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</si>
  <si>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</si>
  <si>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</si>
  <si>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</si>
  <si>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</si>
  <si>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</si>
  <si>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</si>
  <si>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</si>
  <si>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</si>
  <si>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</si>
  <si>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</si>
  <si>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</si>
  <si>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</si>
  <si>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</si>
  <si>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</si>
  <si>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</si>
  <si>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</si>
  <si>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</si>
  <si>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</si>
  <si>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</si>
  <si>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</si>
  <si>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</si>
  <si>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</si>
  <si>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</si>
  <si>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</si>
  <si>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</si>
  <si>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</si>
  <si>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</si>
  <si>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</si>
  <si>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</si>
  <si>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</si>
  <si>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</si>
  <si>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</si>
  <si>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</si>
  <si>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</si>
  <si>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</si>
  <si>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</si>
  <si>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</si>
  <si>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</si>
  <si>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</si>
  <si>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</si>
  <si>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</si>
  <si>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</si>
  <si>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</si>
  <si>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</si>
  <si>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</si>
  <si>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</si>
  <si>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</si>
  <si>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</si>
  <si>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</si>
  <si>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</si>
  <si>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</si>
  <si>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</si>
  <si>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</si>
  <si>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</si>
  <si>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</si>
  <si>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</si>
  <si>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</si>
  <si>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</si>
  <si>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</si>
  <si>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</si>
  <si>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</si>
  <si>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</si>
  <si>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</si>
  <si>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</si>
  <si>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</si>
  <si>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</si>
  <si>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</si>
  <si>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</si>
  <si>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</si>
  <si>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</si>
  <si>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</si>
  <si>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</si>
  <si>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</si>
  <si>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</si>
  <si>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</si>
  <si>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</si>
  <si>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</si>
  <si>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</si>
  <si>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</si>
  <si>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</si>
  <si>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</si>
  <si>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</si>
  <si>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</si>
  <si>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</si>
  <si>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</si>
  <si>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</si>
  <si>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</si>
  <si>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</si>
  <si>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</si>
  <si>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</si>
  <si>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</si>
  <si>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</si>
  <si>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</si>
  <si>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</si>
  <si>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</si>
  <si>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</si>
  <si>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</si>
  <si>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</si>
  <si>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</si>
  <si>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</si>
  <si>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</si>
  <si>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</si>
  <si>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</si>
  <si>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</si>
  <si>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</si>
  <si>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</si>
  <si>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</si>
  <si>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</si>
  <si>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</si>
  <si>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</si>
  <si>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</si>
  <si>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</si>
  <si>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</si>
  <si>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</si>
  <si>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</si>
  <si>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</si>
  <si>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</si>
  <si>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</si>
  <si>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</si>
  <si>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</si>
  <si>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</si>
  <si>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</si>
  <si>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</si>
  <si>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</si>
  <si>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</si>
  <si>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</si>
  <si>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</si>
  <si>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</si>
  <si>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</si>
  <si>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</si>
  <si>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</si>
  <si>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</si>
  <si>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</si>
  <si>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</si>
  <si>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</si>
  <si>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</si>
  <si>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</si>
  <si>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</si>
  <si>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</si>
  <si>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</si>
  <si>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</si>
  <si>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</si>
  <si>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</si>
  <si>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</si>
  <si>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</si>
  <si>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</si>
  <si>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</si>
  <si>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</si>
  <si>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</si>
  <si>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</si>
  <si>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</si>
  <si>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</si>
  <si>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</si>
  <si>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</si>
  <si>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</si>
  <si>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</si>
  <si>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</si>
  <si>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</si>
  <si>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</si>
  <si>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</si>
  <si>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</si>
  <si>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</si>
  <si>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</si>
  <si>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</si>
  <si>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</si>
  <si>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</si>
  <si>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</si>
  <si>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</si>
  <si>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</si>
  <si>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</si>
  <si>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</si>
  <si>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</si>
  <si>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</si>
  <si>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</si>
  <si>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</si>
  <si>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</si>
  <si>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</si>
  <si>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</si>
  <si>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</si>
  <si>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</si>
  <si>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</si>
  <si>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</si>
  <si>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</si>
  <si>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</si>
  <si>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</si>
  <si>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</si>
  <si>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</si>
  <si>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</si>
  <si>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</si>
  <si>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</si>
  <si>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</si>
  <si>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</si>
  <si>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</si>
  <si>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</si>
  <si>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</si>
  <si>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</si>
  <si>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</si>
  <si>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</si>
  <si>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</si>
  <si>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</si>
  <si>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</si>
  <si>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</si>
  <si>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</si>
  <si>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</si>
  <si>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</si>
  <si>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</si>
  <si>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</si>
  <si>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</si>
  <si>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</si>
  <si>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</si>
  <si>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</si>
  <si>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</si>
  <si>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</si>
  <si>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</si>
  <si>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</si>
  <si>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</si>
  <si>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</si>
  <si>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</si>
  <si>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</si>
  <si>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</si>
  <si>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</si>
  <si>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</si>
  <si>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</si>
  <si>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</si>
  <si>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</si>
  <si>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</si>
  <si>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</si>
  <si>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</si>
  <si>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</si>
  <si>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</si>
  <si>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</si>
  <si>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</si>
  <si>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</si>
  <si>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</si>
  <si>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</si>
  <si>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</si>
  <si>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</si>
  <si>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</si>
  <si>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</si>
  <si>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</si>
  <si>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</si>
  <si>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</si>
  <si>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</si>
  <si>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</si>
  <si>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</si>
  <si>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</si>
  <si>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</si>
  <si>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</si>
  <si>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</si>
  <si>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</si>
  <si>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</si>
  <si>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</si>
  <si>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</si>
  <si>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</si>
  <si>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</si>
  <si>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</si>
  <si>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</si>
  <si>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</si>
  <si>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</si>
  <si>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</si>
  <si>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</si>
  <si>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</si>
  <si>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</si>
  <si>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</si>
  <si>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</si>
  <si>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</si>
  <si>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</si>
  <si>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</si>
  <si>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</si>
  <si>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</si>
  <si>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</si>
  <si>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</si>
  <si>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</si>
  <si>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</si>
  <si>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</si>
  <si>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</si>
  <si>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</si>
  <si>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</si>
  <si>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</si>
  <si>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</si>
  <si>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</si>
  <si>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</si>
  <si>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</si>
  <si>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</si>
  <si>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</si>
  <si>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</si>
  <si>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</si>
  <si>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</si>
  <si>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</si>
  <si>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</si>
  <si>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</si>
  <si>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</si>
  <si>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</si>
  <si>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</si>
  <si>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</si>
  <si>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</si>
  <si>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</si>
  <si>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</si>
  <si>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</si>
  <si>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</si>
  <si>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</si>
  <si>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</si>
  <si>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</si>
  <si>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</si>
  <si>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</si>
  <si>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</si>
  <si>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</si>
  <si>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</si>
  <si>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</si>
  <si>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</si>
  <si>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</si>
  <si>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</si>
  <si>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</si>
  <si>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</si>
  <si>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</si>
  <si>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</si>
  <si>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</si>
  <si>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</si>
  <si>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</si>
  <si>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</si>
  <si>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</si>
  <si>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</si>
  <si>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</si>
  <si>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</si>
  <si>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</si>
  <si>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</si>
  <si>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</si>
  <si>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</si>
  <si>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</si>
  <si>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</si>
  <si>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</si>
  <si>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</si>
  <si>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</si>
  <si>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</si>
  <si>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</si>
  <si>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</si>
  <si>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</si>
  <si>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</si>
  <si>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</si>
  <si>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</si>
  <si>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</si>
  <si>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</si>
  <si>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</si>
  <si>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</si>
  <si>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</si>
  <si>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</si>
  <si>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</si>
  <si>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</si>
  <si>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</si>
  <si>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</si>
  <si>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</si>
  <si>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</si>
  <si>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</si>
  <si>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</si>
  <si>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</si>
  <si>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</si>
  <si>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</si>
  <si>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</si>
  <si>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</si>
  <si>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</si>
  <si>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</si>
  <si>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</si>
  <si>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</si>
  <si>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</si>
  <si>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</si>
  <si>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</si>
  <si>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</si>
  <si>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</si>
  <si>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</si>
  <si>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</si>
  <si>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</si>
  <si>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</si>
  <si>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</si>
  <si>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</si>
  <si>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</si>
  <si>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</si>
  <si>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</si>
  <si>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</si>
  <si>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</si>
  <si>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</si>
  <si>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</si>
  <si>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</si>
  <si>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</si>
  <si>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</si>
  <si>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</si>
  <si>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</si>
  <si>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</si>
  <si>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</si>
  <si>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</si>
  <si>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</si>
  <si>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</si>
  <si>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</si>
  <si>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</si>
  <si>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</si>
  <si>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</si>
  <si>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</si>
  <si>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</si>
  <si>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</si>
  <si>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</si>
  <si>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</si>
  <si>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</si>
  <si>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</si>
  <si>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</si>
  <si>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</si>
  <si>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</si>
  <si>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</si>
  <si>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</si>
  <si>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</si>
  <si>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</si>
  <si>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</si>
  <si>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</si>
  <si>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</si>
  <si>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</si>
  <si>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</si>
  <si>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</si>
  <si>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</si>
  <si>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</si>
  <si>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</si>
  <si>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</si>
  <si>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</si>
  <si>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</si>
  <si>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</si>
  <si>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</si>
  <si>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</si>
  <si>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</si>
  <si>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</si>
  <si>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</si>
  <si>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</si>
  <si>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</si>
  <si>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</si>
  <si>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</si>
  <si>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</si>
  <si>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</si>
  <si>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</si>
  <si>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</si>
  <si>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</si>
  <si>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</si>
  <si>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</si>
  <si>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</si>
  <si>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</si>
  <si>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</si>
  <si>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</si>
  <si>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</si>
  <si>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</si>
  <si>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</si>
  <si>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</si>
  <si>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</si>
  <si>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</si>
  <si>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</si>
  <si>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</si>
  <si>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</si>
  <si>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</si>
  <si>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</si>
  <si>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</si>
  <si>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</si>
  <si>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</si>
  <si>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</si>
  <si>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</si>
  <si>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</si>
  <si>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</si>
  <si>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</si>
  <si>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</si>
  <si>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</si>
  <si>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</si>
  <si>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</si>
  <si>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</si>
  <si>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</si>
  <si>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</si>
  <si>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</si>
  <si>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</si>
  <si>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</si>
  <si>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</si>
  <si>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</si>
  <si>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</si>
  <si>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</si>
  <si>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</si>
  <si>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</si>
  <si>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</si>
  <si>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</si>
  <si>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</si>
  <si>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</si>
  <si>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</si>
  <si>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</si>
  <si>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</si>
  <si>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</si>
  <si>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</si>
  <si>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</si>
  <si>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</si>
  <si>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</si>
  <si>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</si>
  <si>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</si>
  <si>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</si>
  <si>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</si>
  <si>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</si>
  <si>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</si>
  <si>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</si>
  <si>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</si>
  <si>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</si>
  <si>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</si>
  <si>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</si>
  <si>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</si>
  <si>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</si>
  <si>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</si>
  <si>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</si>
  <si>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</si>
  <si>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</si>
  <si>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</si>
  <si>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</si>
  <si>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</si>
  <si>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</si>
  <si>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</si>
  <si>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</si>
  <si>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</si>
  <si>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</si>
  <si>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</si>
  <si>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</si>
  <si>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</si>
  <si>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</si>
  <si>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</si>
  <si>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</si>
  <si>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</si>
  <si>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</si>
  <si>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</si>
  <si>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</si>
  <si>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</si>
  <si>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</si>
  <si>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</si>
  <si>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</si>
  <si>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</si>
  <si>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</si>
  <si>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</si>
  <si>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</si>
  <si>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</si>
  <si>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</si>
  <si>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</si>
  <si>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</si>
  <si>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</si>
  <si>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</si>
  <si>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</si>
  <si>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</si>
  <si>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</si>
  <si>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</si>
  <si>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</si>
  <si>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</si>
  <si>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</si>
  <si>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</si>
  <si>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</si>
  <si>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</si>
  <si>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</si>
  <si>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</si>
  <si>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</si>
  <si>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</si>
  <si>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</si>
  <si>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</si>
  <si>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</si>
  <si>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</si>
  <si>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</si>
  <si>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</si>
  <si>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</si>
  <si>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</si>
  <si>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</si>
  <si>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</si>
  <si>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</si>
  <si>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</si>
  <si>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</si>
  <si>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</si>
  <si>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</si>
  <si>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</si>
  <si>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</si>
  <si>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</si>
  <si>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</si>
  <si>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</si>
  <si>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</si>
  <si>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</si>
  <si>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</si>
  <si>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</si>
  <si>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</si>
  <si>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</si>
  <si>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</si>
  <si>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</si>
  <si>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</si>
  <si>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</si>
  <si>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</si>
  <si>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</si>
  <si>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</si>
  <si>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</si>
  <si>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</si>
  <si>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</si>
  <si>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</si>
  <si>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</si>
  <si>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</si>
  <si>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</si>
  <si>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</si>
  <si>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</si>
  <si>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</si>
  <si>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</si>
  <si>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</si>
  <si>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</si>
  <si>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</si>
  <si>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</si>
  <si>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</si>
  <si>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</si>
  <si>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</si>
  <si>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</si>
  <si>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</si>
  <si>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</si>
  <si>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</si>
  <si>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</si>
  <si>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</si>
  <si>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</si>
  <si>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</si>
  <si>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</si>
  <si>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</si>
  <si>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</si>
  <si>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</si>
  <si>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</si>
  <si>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</si>
  <si>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</si>
  <si>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</si>
  <si>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</si>
  <si>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</si>
  <si>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</si>
  <si>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</si>
  <si>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</si>
  <si>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</si>
  <si>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</si>
  <si>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</si>
  <si>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</si>
  <si>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</si>
  <si>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</si>
  <si>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</si>
  <si>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</si>
  <si>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</si>
  <si>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</si>
  <si>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</si>
  <si>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</si>
  <si>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</si>
  <si>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</si>
  <si>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</si>
  <si>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</si>
  <si>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</si>
  <si>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</si>
  <si>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</si>
  <si>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</si>
  <si>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</si>
  <si>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</si>
  <si>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</si>
  <si>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</si>
  <si>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</si>
  <si>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</si>
  <si>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</si>
  <si>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</si>
  <si>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</si>
  <si>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</si>
  <si>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</si>
  <si>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</si>
  <si>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</si>
  <si>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</si>
  <si>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</si>
  <si>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</si>
  <si>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</si>
  <si>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</si>
  <si>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</si>
  <si>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</si>
  <si>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</si>
  <si>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</si>
  <si>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</si>
  <si>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</si>
  <si>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</si>
  <si>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</si>
  <si>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</si>
  <si>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</si>
  <si>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</si>
  <si>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</si>
  <si>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</si>
  <si>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</si>
  <si>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</si>
  <si>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</si>
  <si>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</si>
  <si>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</si>
  <si>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</si>
  <si>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</si>
  <si>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</si>
  <si>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</si>
  <si>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</si>
  <si>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</si>
  <si>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</si>
  <si>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</si>
  <si>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</si>
  <si>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</si>
  <si>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</si>
  <si>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</si>
  <si>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</si>
  <si>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</si>
  <si>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</si>
  <si>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</si>
  <si>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</si>
  <si>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</si>
  <si>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</si>
  <si>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</si>
  <si>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</si>
  <si>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</si>
  <si>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</si>
  <si>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</si>
  <si>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</si>
  <si>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</si>
  <si>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</si>
  <si>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</si>
  <si>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</si>
  <si>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</si>
  <si>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</si>
  <si>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</si>
  <si>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</si>
  <si>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</si>
  <si>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</si>
  <si>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</si>
  <si>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</si>
  <si>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</si>
  <si>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</si>
  <si>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</si>
  <si>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</si>
  <si>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</si>
  <si>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</si>
  <si>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</si>
  <si>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</si>
  <si>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</si>
  <si>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</si>
  <si>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</si>
  <si>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</si>
  <si>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</si>
  <si>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</si>
  <si>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</si>
  <si>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</si>
  <si>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</si>
  <si>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</si>
  <si>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</si>
  <si>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</si>
  <si>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</si>
  <si>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</si>
  <si>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</si>
  <si>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</si>
  <si>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</si>
  <si>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</si>
  <si>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</si>
  <si>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</si>
  <si>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</si>
  <si>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</si>
  <si>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</si>
  <si>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</si>
  <si>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</si>
  <si>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</si>
  <si>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</si>
  <si>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</si>
  <si>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</si>
  <si>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</si>
  <si>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</si>
  <si>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</si>
  <si>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</si>
  <si>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</si>
  <si>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</si>
  <si>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</si>
  <si>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</si>
  <si>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</si>
  <si>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</si>
  <si>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</si>
  <si>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</si>
  <si>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</si>
  <si>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</si>
  <si>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</si>
  <si>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</si>
  <si>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</si>
  <si>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</si>
  <si>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</si>
  <si>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</si>
  <si>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</si>
  <si>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</si>
  <si>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</si>
  <si>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</si>
  <si>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</si>
  <si>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</si>
  <si>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</si>
  <si>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</si>
  <si>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</si>
  <si>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</si>
  <si>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</si>
  <si>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</si>
  <si>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</si>
  <si>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</si>
  <si>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</si>
  <si>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</si>
  <si>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</si>
  <si>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</si>
  <si>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</si>
  <si>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</si>
  <si>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</si>
  <si>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</si>
  <si>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</si>
  <si>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</si>
  <si>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</si>
  <si>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</si>
  <si>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</si>
  <si>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</si>
  <si>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</si>
  <si>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</si>
  <si>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</si>
  <si>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</si>
  <si>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</si>
  <si>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</si>
  <si>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</si>
  <si>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</si>
  <si>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</si>
  <si>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</si>
  <si>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</si>
  <si>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</si>
  <si>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</si>
  <si>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</si>
  <si>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</si>
  <si>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</si>
  <si>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</si>
  <si>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</si>
  <si>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</si>
  <si>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</si>
  <si>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</si>
  <si>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</si>
  <si>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</si>
  <si>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</si>
  <si>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</si>
  <si>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</si>
  <si>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</si>
  <si>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</si>
  <si>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</si>
  <si>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</si>
  <si>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</si>
  <si>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</si>
  <si>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</si>
  <si>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</si>
  <si>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</si>
  <si>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</si>
  <si>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</si>
  <si>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</si>
  <si>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</si>
  <si>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</si>
  <si>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</si>
  <si>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</si>
  <si>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</si>
  <si>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</si>
  <si>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</si>
  <si>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</si>
  <si>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</si>
  <si>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</si>
  <si>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</si>
  <si>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</si>
  <si>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</si>
  <si>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</si>
  <si>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</si>
  <si>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</si>
  <si>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</si>
  <si>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</si>
  <si>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</si>
  <si>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</si>
  <si>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</si>
  <si>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</si>
  <si>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</si>
  <si>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</si>
  <si>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</si>
  <si>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</si>
  <si>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</si>
  <si>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</si>
  <si>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</si>
  <si>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</si>
  <si>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</si>
  <si>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</si>
  <si>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</si>
  <si>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</si>
  <si>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</si>
  <si>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</si>
  <si>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</si>
  <si>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</si>
  <si>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</si>
  <si>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</si>
  <si>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</si>
  <si>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</si>
  <si>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</si>
  <si>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</si>
  <si>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</si>
  <si>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</si>
  <si>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</si>
  <si>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</si>
  <si>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</si>
  <si>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</si>
  <si>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</si>
  <si>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</si>
  <si>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</si>
  <si>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</si>
  <si>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</si>
  <si>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</si>
  <si>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</si>
  <si>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</si>
  <si>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</si>
  <si>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</si>
  <si>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</si>
  <si>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</si>
  <si>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</si>
  <si>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</si>
  <si>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</si>
  <si>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</si>
  <si>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</si>
  <si>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</si>
  <si>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</si>
  <si>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</si>
  <si>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</si>
  <si>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</si>
  <si>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</si>
  <si>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</si>
  <si>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</si>
  <si>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</si>
  <si>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</si>
  <si>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</si>
  <si>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</si>
  <si>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</si>
  <si>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</si>
  <si>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</si>
  <si>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</si>
  <si>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</si>
  <si>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</si>
  <si>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</si>
  <si>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</si>
  <si>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</si>
  <si>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</si>
  <si>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</si>
  <si>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</si>
  <si>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</si>
  <si>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</si>
  <si>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</si>
  <si>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</si>
  <si>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</si>
  <si>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</si>
  <si>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</si>
  <si>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</si>
  <si>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</si>
  <si>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</si>
  <si>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</si>
  <si>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</si>
  <si>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</si>
  <si>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</si>
  <si>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</si>
  <si>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</si>
  <si>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</si>
  <si>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</si>
  <si>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</si>
  <si>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</si>
  <si>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</si>
  <si>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</si>
  <si>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</si>
  <si>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</si>
  <si>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</si>
  <si>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</si>
  <si>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</si>
  <si>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</si>
  <si>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</si>
  <si>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</si>
  <si>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</si>
  <si>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</si>
  <si>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</si>
  <si>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</si>
  <si>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</si>
  <si>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</si>
  <si>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</si>
  <si>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</si>
  <si>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</si>
  <si>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</si>
  <si>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</si>
  <si>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</si>
  <si>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</si>
  <si>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</si>
  <si>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</si>
  <si>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</si>
  <si>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</si>
  <si>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</si>
  <si>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</si>
  <si>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</si>
  <si>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</si>
  <si>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</si>
  <si>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</si>
  <si>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</si>
  <si>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</si>
  <si>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</si>
  <si>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</si>
  <si>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</si>
  <si>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</si>
  <si>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</si>
  <si>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</si>
  <si>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</si>
  <si>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</si>
  <si>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</si>
  <si>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</si>
  <si>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</si>
  <si>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</si>
  <si>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</si>
  <si>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</si>
  <si>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</si>
  <si>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</si>
  <si>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</si>
  <si>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</si>
  <si>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</si>
  <si>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</si>
  <si>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</si>
  <si>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</si>
  <si>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</si>
  <si>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</si>
  <si>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</si>
  <si>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</si>
  <si>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</si>
  <si>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</si>
  <si>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</si>
  <si>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</si>
  <si>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</si>
  <si>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</si>
  <si>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</si>
  <si>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</si>
  <si>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</si>
  <si>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</si>
  <si>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</si>
  <si>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</si>
  <si>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</si>
  <si>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</si>
  <si>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</si>
  <si>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</si>
  <si>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</si>
  <si>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</si>
  <si>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</si>
  <si>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</si>
  <si>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</si>
  <si>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</si>
  <si>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</si>
  <si>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</si>
  <si>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</si>
  <si>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</si>
  <si>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</si>
  <si>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</si>
  <si>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</si>
  <si>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</si>
  <si>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</si>
  <si>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</si>
  <si>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</si>
  <si>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</si>
  <si>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</si>
  <si>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</si>
  <si>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</si>
  <si>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</si>
  <si>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</si>
  <si>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</si>
  <si>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</si>
  <si>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</si>
  <si>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</si>
  <si>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</si>
  <si>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</si>
  <si>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</si>
  <si>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</si>
  <si>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</si>
  <si>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</si>
  <si>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</si>
  <si>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</si>
  <si>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</si>
  <si>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</si>
  <si>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</si>
  <si>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</si>
  <si>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</si>
  <si>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</si>
  <si>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</si>
  <si>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</si>
  <si>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</si>
  <si>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</si>
  <si>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</si>
  <si>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</si>
  <si>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</si>
  <si>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</si>
  <si>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</si>
  <si>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</si>
  <si>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</si>
  <si>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</si>
  <si>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</si>
  <si>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</si>
  <si>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</si>
  <si>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</si>
  <si>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</si>
  <si>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</si>
  <si>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</si>
  <si>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</si>
  <si>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</si>
  <si>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</si>
  <si>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</si>
  <si>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</si>
  <si>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</si>
  <si>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</si>
  <si>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</si>
  <si>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</si>
  <si>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</si>
  <si>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</si>
  <si>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</si>
  <si>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</si>
  <si>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</si>
  <si>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</si>
  <si>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</si>
  <si>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</si>
  <si>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</si>
  <si>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</si>
  <si>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</si>
  <si>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</si>
  <si>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</si>
  <si>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</si>
  <si>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</si>
  <si>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</si>
  <si>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</si>
  <si>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</si>
  <si>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</si>
  <si>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</si>
  <si>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</si>
  <si>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</si>
  <si>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</si>
  <si>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</si>
  <si>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</si>
  <si>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</si>
  <si>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</si>
  <si>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</si>
  <si>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</si>
  <si>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</si>
  <si>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</si>
  <si>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</si>
  <si>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</si>
  <si>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</si>
  <si>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</si>
  <si>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</si>
  <si>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</si>
  <si>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</si>
  <si>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</si>
  <si>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</si>
  <si>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</si>
  <si>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</si>
  <si>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</si>
  <si>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</si>
  <si>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</si>
  <si>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</si>
  <si>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</si>
  <si>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</si>
  <si>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</si>
  <si>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</si>
  <si>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</si>
  <si>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</si>
  <si>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</si>
  <si>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</si>
  <si>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</si>
  <si>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</si>
  <si>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</si>
  <si>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</si>
  <si>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</si>
  <si>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</si>
  <si>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</si>
  <si>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</si>
  <si>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</si>
  <si>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</si>
  <si>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</si>
  <si>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</si>
  <si>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</si>
  <si>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</si>
  <si>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</si>
  <si>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</si>
  <si>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</si>
  <si>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</si>
  <si>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</si>
  <si>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</si>
  <si>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</si>
  <si>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</si>
  <si>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</si>
  <si>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</si>
  <si>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</si>
  <si>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</si>
  <si>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</si>
  <si>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</si>
  <si>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</si>
  <si>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</si>
  <si>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</si>
  <si>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</si>
  <si>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</si>
  <si>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</si>
  <si>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</si>
  <si>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</si>
  <si>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</si>
  <si>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</si>
  <si>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</si>
  <si>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</si>
  <si>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</si>
  <si>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</si>
  <si>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</si>
  <si>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</si>
  <si>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</si>
  <si>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</si>
  <si>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</si>
  <si>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</si>
  <si>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</si>
  <si>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</si>
  <si>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</si>
  <si>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</si>
  <si>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</si>
  <si>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</si>
  <si>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</si>
  <si>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</si>
  <si>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</si>
  <si>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</si>
  <si>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</si>
  <si>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</si>
  <si>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</si>
  <si>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</si>
  <si>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</si>
  <si>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</si>
  <si>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</si>
  <si>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</si>
  <si>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</si>
  <si>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</si>
  <si>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</si>
  <si>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</si>
  <si>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</si>
  <si>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</si>
  <si>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</si>
  <si>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</si>
  <si>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</si>
  <si>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</si>
  <si>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</si>
  <si>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</si>
  <si>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</si>
  <si>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</si>
  <si>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</si>
  <si>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</si>
  <si>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</si>
  <si>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</si>
  <si>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</si>
  <si>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</si>
  <si>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</si>
  <si>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</si>
  <si>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</si>
  <si>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</si>
  <si>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</si>
  <si>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</si>
  <si>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</si>
  <si>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</si>
  <si>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</si>
  <si>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</si>
  <si>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</si>
  <si>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</si>
  <si>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</si>
  <si>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</si>
  <si>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</si>
  <si>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</si>
  <si>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</si>
  <si>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</si>
  <si>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</si>
  <si>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</si>
  <si>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</si>
  <si>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</si>
  <si>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</si>
  <si>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</si>
  <si>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</si>
  <si>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</si>
  <si>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</si>
  <si>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</si>
  <si>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</si>
  <si>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</si>
  <si>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</si>
  <si>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</si>
  <si>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</si>
  <si>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</si>
  <si>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</si>
  <si>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</si>
  <si>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</si>
  <si>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</si>
  <si>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</si>
  <si>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</si>
  <si>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</si>
  <si>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</si>
  <si>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</si>
  <si>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</si>
  <si>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</si>
  <si>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</si>
  <si>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</si>
  <si>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</si>
  <si>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</si>
  <si>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</si>
  <si>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</si>
  <si>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</si>
  <si>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</si>
  <si>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</si>
  <si>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</si>
  <si>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</si>
  <si>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</si>
  <si>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</si>
  <si>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</si>
  <si>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</si>
  <si>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</si>
  <si>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</si>
  <si>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</si>
  <si>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</si>
  <si>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</si>
  <si>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</si>
  <si>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</si>
  <si>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</si>
  <si>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</si>
  <si>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</si>
  <si>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</si>
  <si>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</si>
  <si>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</si>
  <si>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</si>
  <si>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</si>
  <si>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</si>
  <si>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</si>
  <si>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</si>
  <si>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</si>
  <si>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</si>
  <si>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</si>
  <si>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</si>
  <si>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</si>
  <si>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</si>
  <si>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</si>
  <si>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</si>
  <si>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</si>
  <si>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</si>
  <si>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</si>
  <si>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</si>
  <si>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</si>
  <si>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</si>
  <si>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</si>
  <si>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</si>
  <si>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</si>
  <si>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</si>
  <si>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</si>
  <si>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</si>
  <si>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</si>
  <si>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</si>
  <si>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</si>
  <si>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</si>
  <si>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</si>
  <si>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</si>
  <si>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</si>
  <si>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</si>
  <si>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</si>
  <si>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</si>
  <si>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</si>
  <si>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</si>
  <si>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</si>
  <si>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</si>
  <si>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</si>
  <si>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</si>
  <si>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</si>
  <si>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</si>
  <si>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</si>
  <si>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</si>
  <si>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</si>
  <si>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</si>
  <si>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</si>
  <si>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</si>
  <si>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</si>
  <si>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</si>
  <si>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</si>
  <si>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</si>
  <si>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</si>
  <si>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</si>
  <si>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</si>
  <si>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</si>
  <si>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</si>
  <si>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</si>
  <si>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</si>
  <si>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</si>
  <si>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</si>
  <si>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</si>
  <si>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</si>
  <si>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</si>
  <si>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</si>
  <si>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</si>
  <si>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</si>
  <si>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</si>
  <si>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</si>
  <si>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</si>
  <si>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</si>
  <si>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</si>
  <si>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</si>
  <si>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</si>
  <si>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</si>
  <si>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</si>
  <si>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</si>
  <si>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</si>
  <si>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</si>
  <si>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</si>
  <si>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</si>
  <si>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</si>
  <si>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</si>
  <si>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</si>
  <si>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</si>
  <si>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</si>
  <si>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</si>
  <si>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</si>
  <si>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</si>
  <si>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</si>
  <si>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</si>
  <si>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</si>
  <si>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</si>
  <si>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</si>
  <si>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</si>
  <si>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</si>
  <si>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</si>
  <si>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</si>
  <si>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</si>
  <si>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</si>
  <si>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</si>
  <si>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</si>
  <si>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</si>
  <si>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</si>
  <si>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</si>
  <si>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</si>
  <si>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</si>
  <si>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</si>
  <si>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</si>
  <si>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</si>
  <si>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</si>
  <si>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</si>
  <si>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</si>
  <si>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</si>
  <si>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</si>
  <si>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</si>
  <si>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</si>
  <si>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</si>
  <si>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</si>
  <si>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</si>
  <si>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</si>
  <si>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</si>
  <si>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</si>
  <si>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</si>
  <si>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</si>
  <si>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</si>
  <si>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</si>
  <si>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</si>
  <si>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</si>
  <si>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</si>
  <si>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</si>
  <si>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</si>
  <si>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</si>
  <si>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</si>
  <si>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</si>
  <si>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</si>
  <si>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</si>
  <si>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</si>
  <si>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</si>
  <si>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</si>
  <si>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</si>
  <si>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</si>
  <si>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</si>
  <si>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</si>
  <si>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</si>
  <si>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</si>
  <si>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</si>
  <si>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</si>
  <si>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</si>
  <si>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</si>
  <si>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</si>
  <si>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</si>
  <si>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</si>
  <si>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</si>
  <si>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</si>
  <si>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</si>
  <si>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</si>
  <si>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</si>
  <si>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</si>
  <si>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</si>
  <si>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</si>
  <si>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</si>
  <si>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</si>
  <si>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</si>
  <si>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</si>
  <si>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</si>
  <si>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</si>
  <si>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</si>
  <si>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</si>
  <si>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</si>
  <si>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</si>
  <si>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</si>
  <si>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</si>
  <si>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</si>
  <si>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</si>
  <si>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</si>
  <si>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</si>
  <si>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</si>
  <si>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</si>
  <si>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</si>
  <si>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</si>
  <si>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</si>
  <si>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</si>
  <si>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</si>
  <si>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</si>
  <si>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</si>
  <si>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</si>
  <si>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</si>
  <si>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</si>
  <si>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</si>
  <si>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</si>
  <si>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</si>
  <si>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</si>
  <si>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</si>
  <si>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</si>
  <si>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</si>
  <si>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</si>
  <si>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</si>
  <si>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</si>
  <si>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</si>
  <si>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</si>
  <si>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</si>
  <si>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</si>
  <si>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</si>
  <si>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</si>
  <si>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</si>
  <si>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</si>
  <si>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</si>
  <si>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</si>
  <si>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</si>
  <si>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</si>
  <si>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</si>
  <si>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</si>
  <si>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</si>
  <si>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</si>
  <si>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</si>
  <si>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</si>
  <si>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</si>
  <si>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</si>
  <si>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</si>
  <si>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</si>
  <si>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</si>
  <si>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</si>
  <si>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</si>
  <si>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</si>
  <si>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</si>
  <si>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</si>
  <si>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</si>
  <si>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</si>
  <si>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</si>
  <si>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</si>
  <si>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</si>
  <si>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</si>
  <si>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</si>
  <si>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</si>
  <si>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</si>
  <si>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</si>
  <si>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</si>
  <si>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</si>
  <si>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</si>
  <si>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</si>
  <si>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</si>
  <si>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</si>
  <si>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</si>
  <si>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</si>
  <si>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</si>
  <si>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</si>
  <si>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</si>
  <si>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</si>
  <si>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</si>
  <si>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</si>
  <si>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</si>
  <si>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</si>
  <si>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</si>
  <si>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</si>
  <si>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</si>
  <si>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</si>
  <si>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</si>
  <si>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</si>
  <si>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</si>
  <si>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</si>
  <si>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</si>
  <si>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</si>
  <si>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</si>
  <si>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</si>
  <si>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</si>
  <si>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</si>
  <si>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</si>
  <si>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</si>
  <si>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</si>
  <si>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</si>
  <si>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</si>
  <si>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</si>
  <si>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</si>
  <si>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</si>
  <si>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</si>
  <si>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</si>
  <si>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</si>
  <si>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</si>
  <si>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</si>
  <si>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</si>
  <si>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</si>
  <si>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</si>
  <si>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</si>
  <si>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</si>
  <si>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</si>
  <si>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</si>
  <si>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</si>
  <si>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</si>
  <si>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</si>
  <si>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</si>
  <si>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</si>
  <si>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</si>
  <si>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</si>
  <si>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</si>
  <si>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</si>
  <si>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</si>
  <si>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</si>
  <si>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</si>
  <si>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</si>
  <si>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</si>
  <si>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</si>
  <si>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</si>
  <si>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</si>
  <si>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</si>
  <si>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</si>
  <si>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</si>
  <si>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</si>
  <si>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</si>
  <si>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</si>
  <si>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</si>
  <si>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</si>
  <si>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</si>
  <si>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</si>
  <si>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</si>
  <si>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</si>
  <si>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</si>
  <si>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</si>
  <si>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</si>
  <si>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</si>
  <si>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</si>
  <si>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</si>
  <si>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</si>
  <si>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</si>
  <si>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</si>
  <si>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</si>
  <si>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</si>
  <si>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</si>
  <si>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</si>
  <si>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</si>
  <si>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</si>
  <si>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</si>
  <si>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</si>
  <si>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</si>
  <si>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</si>
  <si>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</si>
  <si>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</si>
  <si>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</si>
  <si>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</si>
  <si>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</si>
  <si>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</si>
  <si>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</si>
  <si>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</si>
  <si>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</si>
  <si>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</si>
  <si>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</si>
  <si>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</si>
  <si>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</si>
  <si>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</si>
  <si>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</si>
  <si>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</si>
  <si>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</si>
  <si>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</si>
  <si>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</si>
  <si>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</si>
  <si>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</si>
  <si>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</si>
  <si>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</si>
  <si>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</si>
  <si>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</si>
  <si>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</si>
  <si>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</si>
  <si>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</si>
  <si>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</si>
  <si>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</si>
  <si>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</si>
  <si>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</si>
  <si>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</si>
  <si>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</si>
  <si>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</si>
  <si>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</si>
  <si>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</si>
  <si>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</si>
  <si>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</si>
  <si>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</si>
  <si>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</si>
  <si>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</si>
  <si>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</si>
  <si>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</si>
  <si>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</si>
  <si>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</si>
  <si>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</si>
  <si>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</si>
  <si>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</si>
  <si>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</si>
  <si>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</si>
  <si>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</si>
  <si>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</si>
  <si>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</si>
  <si>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</si>
  <si>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</si>
  <si>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</si>
  <si>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</si>
  <si>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</si>
  <si>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</si>
  <si>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</si>
  <si>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</si>
  <si>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</si>
  <si>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</si>
  <si>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</si>
  <si>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</si>
  <si>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</si>
  <si>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</si>
  <si>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</si>
  <si>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</si>
  <si>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</si>
  <si>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</si>
  <si>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</si>
  <si>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</si>
  <si>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</si>
  <si>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</si>
  <si>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</si>
  <si>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</si>
  <si>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</si>
  <si>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</si>
  <si>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</si>
  <si>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</si>
  <si>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</si>
  <si>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</si>
  <si>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</si>
  <si>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</si>
  <si>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</si>
  <si>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</si>
  <si>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</si>
  <si>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</si>
  <si>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</si>
  <si>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</si>
  <si>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</si>
  <si>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</si>
  <si>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</si>
  <si>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</si>
  <si>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</si>
  <si>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</si>
  <si>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</si>
  <si>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</si>
  <si>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</si>
  <si>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</si>
  <si>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</si>
  <si>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</si>
  <si>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</si>
  <si>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</si>
  <si>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</si>
  <si>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</si>
  <si>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</si>
  <si>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</si>
  <si>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</si>
  <si>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</si>
  <si>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</si>
  <si>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</si>
  <si>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</si>
  <si>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</si>
  <si>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</si>
  <si>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</si>
  <si>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</si>
  <si>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</si>
  <si>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</si>
  <si>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</si>
  <si>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</si>
  <si>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</si>
  <si>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</si>
  <si>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</si>
  <si>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</si>
  <si>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</si>
  <si>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</si>
  <si>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</si>
  <si>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</si>
  <si>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</si>
  <si>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</si>
  <si>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</si>
  <si>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</si>
  <si>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</si>
  <si>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</si>
  <si>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</si>
  <si>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</si>
  <si>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</si>
  <si>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</si>
  <si>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</si>
  <si>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</si>
  <si>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</si>
  <si>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</si>
  <si>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</si>
  <si>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</si>
  <si>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</si>
  <si>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</si>
  <si>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</si>
  <si>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</si>
  <si>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</si>
  <si>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</si>
  <si>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</si>
  <si>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</si>
  <si>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</si>
  <si>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</si>
  <si>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</si>
  <si>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</si>
  <si>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</si>
  <si>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</si>
  <si>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</si>
  <si>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</si>
  <si>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</si>
  <si>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</si>
  <si>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</si>
  <si>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</si>
  <si>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</si>
  <si>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</si>
  <si>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</si>
  <si>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</si>
  <si>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</si>
  <si>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</si>
  <si>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</si>
  <si>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</si>
  <si>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</si>
  <si>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</si>
  <si>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</si>
  <si>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</si>
  <si>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</si>
  <si>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</si>
  <si>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</si>
  <si>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</si>
  <si>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</si>
  <si>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</si>
  <si>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</si>
  <si>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</si>
  <si>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</si>
  <si>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</si>
  <si>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</si>
  <si>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</si>
  <si>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</si>
  <si>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</si>
  <si>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</si>
  <si>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</si>
  <si>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</si>
  <si>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</si>
  <si>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</si>
  <si>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</si>
  <si>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</si>
  <si>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</si>
  <si>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</si>
  <si>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</si>
  <si>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</si>
  <si>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</si>
  <si>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</si>
  <si>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</si>
  <si>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</si>
  <si>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</si>
  <si>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</si>
  <si>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</si>
  <si>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</si>
  <si>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</si>
  <si>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</si>
  <si>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</si>
  <si>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</si>
  <si>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</si>
  <si>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</si>
  <si>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</si>
  <si>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</si>
  <si>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</si>
  <si>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</si>
  <si>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</si>
  <si>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</si>
  <si>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</si>
  <si>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</si>
  <si>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</si>
  <si>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</si>
  <si>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</si>
  <si>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</si>
  <si>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</si>
  <si>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</si>
  <si>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</si>
  <si>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</si>
  <si>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</si>
  <si>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</si>
  <si>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</si>
  <si>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</si>
  <si>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</si>
  <si>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</si>
  <si>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</si>
  <si>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</si>
  <si>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</si>
  <si>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</si>
  <si>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</si>
  <si>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</si>
  <si>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</si>
  <si>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</si>
  <si>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</si>
  <si>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</si>
  <si>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</si>
  <si>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</si>
  <si>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</si>
  <si>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</si>
  <si>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</si>
  <si>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</si>
  <si>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</si>
  <si>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</si>
  <si>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</si>
  <si>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</si>
  <si>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</si>
  <si>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</si>
  <si>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</si>
  <si>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</si>
  <si>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</si>
  <si>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</si>
  <si>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</si>
  <si>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</si>
  <si>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</si>
  <si>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</si>
  <si>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</si>
  <si>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</si>
  <si>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</si>
  <si>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</si>
  <si>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</si>
  <si>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</si>
  <si>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</si>
  <si>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</si>
  <si>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</si>
  <si>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</si>
  <si>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</si>
  <si>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</si>
  <si>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</si>
  <si>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</si>
  <si>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</si>
  <si>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</si>
  <si>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</si>
  <si>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</si>
  <si>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</si>
  <si>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</si>
  <si>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</si>
  <si>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</si>
  <si>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</si>
  <si>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</si>
  <si>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</si>
  <si>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</si>
  <si>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</si>
  <si>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</si>
  <si>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</si>
  <si>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</si>
  <si>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</si>
  <si>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</si>
  <si>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</si>
  <si>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</si>
  <si>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</si>
  <si>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</si>
  <si>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</si>
  <si>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</si>
  <si>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</si>
  <si>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</si>
  <si>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</si>
  <si>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</si>
  <si>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</si>
  <si>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</si>
  <si>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</si>
  <si>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</si>
  <si>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</si>
  <si>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</si>
  <si>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</si>
  <si>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</si>
  <si>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</si>
  <si>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</si>
  <si>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</si>
  <si>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</si>
  <si>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</si>
  <si>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</si>
  <si>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</si>
  <si>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</si>
  <si>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</si>
  <si>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</si>
  <si>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</si>
  <si>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</si>
  <si>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</si>
  <si>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</si>
  <si>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</si>
  <si>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</si>
  <si>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</si>
  <si>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</si>
  <si>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</si>
  <si>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</si>
  <si>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</si>
  <si>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</si>
  <si>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</si>
  <si>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</si>
  <si>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</si>
  <si>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</si>
  <si>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</si>
  <si>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</si>
  <si>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</si>
  <si>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</si>
  <si>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</si>
  <si>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</si>
  <si>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</si>
  <si>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</si>
  <si>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</si>
  <si>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</si>
  <si>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</si>
  <si>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</si>
  <si>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</si>
  <si>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</si>
  <si>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</si>
  <si>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</si>
  <si>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</si>
  <si>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</si>
  <si>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</si>
  <si>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</si>
  <si>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</si>
  <si>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</si>
  <si>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</si>
  <si>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</si>
  <si>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</si>
  <si>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</si>
  <si>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</si>
  <si>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</si>
  <si>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</si>
  <si>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</si>
  <si>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</si>
  <si>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</si>
  <si>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</si>
  <si>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</si>
  <si>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</si>
  <si>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</si>
  <si>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</si>
  <si>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</si>
  <si>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</si>
  <si>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</si>
  <si>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</si>
  <si>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</si>
  <si>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</si>
  <si>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</si>
  <si>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</si>
  <si>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</si>
  <si>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</si>
  <si>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</si>
  <si>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</si>
  <si>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</si>
  <si>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</si>
  <si>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</si>
  <si>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</si>
  <si>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</si>
  <si>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</si>
  <si>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</si>
  <si>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</si>
  <si>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</si>
  <si>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</si>
  <si>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</si>
  <si>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</si>
  <si>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</si>
  <si>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</si>
  <si>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</si>
  <si>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</si>
  <si>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</si>
  <si>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</si>
  <si>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</si>
  <si>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</si>
  <si>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</si>
  <si>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</si>
  <si>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</si>
  <si>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</si>
  <si>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</si>
  <si>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</si>
  <si>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</si>
  <si>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</si>
  <si>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</si>
  <si>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</si>
  <si>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</si>
  <si>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</si>
  <si>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</si>
  <si>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</si>
  <si>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</si>
  <si>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</si>
  <si>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</si>
  <si>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</si>
  <si>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</si>
  <si>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</si>
  <si>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</si>
  <si>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</si>
  <si>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</si>
  <si>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</si>
  <si>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</si>
  <si>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</si>
  <si>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</si>
  <si>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</si>
  <si>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</si>
  <si>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</si>
  <si>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</si>
  <si>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</si>
  <si>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</si>
  <si>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</si>
  <si>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</si>
  <si>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</si>
  <si>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</si>
  <si>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</si>
  <si>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</si>
  <si>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</si>
  <si>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</si>
  <si>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</si>
  <si>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</si>
  <si>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</si>
  <si>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</si>
  <si>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</si>
  <si>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</si>
  <si>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</si>
  <si>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</si>
  <si>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</si>
  <si>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</si>
  <si>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</si>
  <si>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</si>
  <si>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</si>
  <si>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</si>
  <si>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</si>
  <si>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</si>
  <si>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</si>
  <si>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</si>
  <si>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</si>
  <si>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</si>
  <si>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</si>
  <si>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</si>
  <si>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</si>
  <si>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</si>
  <si>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</si>
  <si>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</si>
  <si>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</si>
  <si>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</si>
  <si>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</si>
  <si>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</si>
  <si>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</si>
  <si>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</si>
  <si>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</si>
  <si>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</si>
  <si>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</si>
  <si>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</si>
  <si>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</si>
  <si>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</si>
  <si>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</si>
  <si>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</si>
  <si>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</si>
  <si>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</si>
  <si>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</si>
  <si>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</si>
  <si>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</si>
  <si>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</si>
  <si>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</si>
  <si>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</si>
  <si>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</si>
  <si>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</si>
  <si>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</si>
  <si>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</si>
  <si>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</si>
  <si>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</si>
  <si>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</si>
  <si>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</si>
  <si>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</si>
  <si>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</si>
  <si>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</si>
  <si>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</si>
  <si>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</si>
  <si>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</si>
  <si>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</si>
  <si>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</si>
  <si>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</si>
  <si>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</si>
  <si>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</si>
  <si>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</si>
  <si>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</si>
  <si>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</si>
  <si>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</si>
  <si>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</si>
  <si>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</si>
  <si>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</si>
  <si>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</si>
  <si>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</si>
  <si>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</si>
  <si>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</si>
  <si>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</si>
  <si>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</si>
  <si>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</si>
  <si>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</si>
  <si>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</si>
  <si>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</si>
  <si>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</si>
  <si>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</si>
  <si>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</si>
  <si>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</si>
  <si>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</si>
  <si>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</si>
  <si>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</si>
  <si>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</si>
  <si>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</si>
  <si>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</si>
  <si>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</si>
  <si>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</si>
  <si>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</si>
  <si>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</si>
  <si>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</si>
  <si>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</si>
  <si>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</si>
  <si>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</si>
  <si>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</si>
  <si>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</si>
  <si>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</si>
  <si>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</si>
  <si>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</si>
  <si>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</si>
  <si>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</si>
  <si>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</si>
  <si>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</si>
  <si>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</si>
  <si>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</si>
  <si>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</si>
  <si>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</si>
  <si>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</si>
  <si>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</si>
  <si>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</si>
  <si>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</si>
  <si>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</si>
  <si>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</si>
  <si>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</si>
  <si>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</si>
  <si>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</si>
  <si>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</si>
  <si>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</si>
  <si>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</si>
  <si>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</si>
  <si>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</si>
  <si>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</si>
  <si>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</si>
  <si>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</si>
  <si>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</si>
  <si>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</si>
  <si>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</si>
  <si>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</si>
  <si>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</si>
  <si>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</si>
  <si>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</si>
  <si>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</si>
  <si>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</si>
  <si>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</si>
  <si>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</si>
  <si>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</si>
  <si>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</si>
  <si>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</si>
  <si>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</si>
  <si>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</si>
  <si>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</si>
  <si>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</si>
  <si>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</si>
  <si>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</si>
  <si>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</si>
  <si>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</si>
  <si>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</si>
  <si>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</si>
  <si>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</si>
  <si>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</si>
  <si>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</si>
  <si>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</si>
  <si>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</si>
  <si>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</si>
  <si>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</si>
  <si>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</si>
  <si>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</si>
  <si>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</si>
  <si>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</si>
  <si>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</si>
  <si>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</si>
  <si>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</si>
  <si>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</si>
  <si>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</si>
  <si>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</si>
  <si>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</si>
  <si>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</si>
  <si>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</si>
  <si>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</si>
  <si>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</si>
  <si>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</si>
  <si>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</si>
  <si>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</si>
  <si>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</si>
  <si>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</si>
  <si>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</si>
  <si>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</si>
  <si>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</si>
  <si>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</si>
  <si>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</si>
  <si>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</si>
  <si>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</si>
  <si>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</si>
  <si>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</si>
  <si>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</si>
  <si>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</si>
  <si>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</si>
  <si>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</si>
  <si>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</si>
  <si>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</si>
  <si>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</si>
  <si>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</si>
  <si>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</si>
  <si>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</si>
  <si>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</si>
  <si>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</si>
  <si>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</si>
  <si>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</si>
  <si>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</si>
  <si>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</si>
  <si>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</si>
  <si>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</si>
  <si>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</si>
  <si>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</si>
  <si>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</si>
  <si>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</si>
  <si>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</si>
  <si>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</si>
  <si>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</si>
  <si>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</si>
  <si>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</si>
  <si>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</si>
  <si>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</si>
  <si>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</si>
  <si>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</si>
  <si>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</si>
  <si>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</si>
  <si>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</si>
  <si>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</si>
  <si>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</si>
  <si>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</si>
  <si>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</si>
  <si>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</si>
  <si>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</si>
  <si>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</si>
  <si>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</si>
  <si>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</si>
  <si>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</si>
  <si>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</si>
  <si>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</si>
  <si>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</si>
  <si>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</si>
  <si>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</si>
  <si>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</si>
  <si>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</si>
  <si>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</si>
  <si>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</si>
  <si>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</si>
  <si>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</si>
  <si>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</si>
  <si>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</si>
  <si>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</si>
  <si>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</si>
  <si>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</si>
  <si>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</si>
  <si>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</si>
  <si>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</si>
  <si>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</si>
  <si>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</si>
  <si>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</si>
  <si>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</si>
  <si>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</si>
  <si>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</si>
  <si>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</si>
  <si>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</si>
  <si>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</si>
  <si>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</si>
  <si>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</si>
  <si>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</si>
  <si>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</si>
  <si>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</si>
  <si>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</si>
  <si>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</si>
  <si>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</si>
  <si>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</si>
  <si>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</si>
  <si>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</si>
  <si>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</si>
  <si>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</si>
  <si>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</si>
  <si>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</si>
  <si>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</si>
  <si>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</si>
  <si>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</si>
  <si>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</si>
  <si>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</si>
  <si>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</si>
  <si>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</si>
  <si>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</si>
  <si>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</si>
  <si>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</si>
  <si>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</si>
  <si>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</si>
  <si>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</si>
  <si>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</si>
  <si>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</si>
  <si>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</si>
  <si>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</si>
  <si>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</si>
  <si>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</si>
  <si>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</si>
  <si>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</si>
  <si>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</si>
  <si>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</si>
  <si>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</si>
  <si>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</si>
  <si>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</si>
  <si>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</si>
  <si>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</si>
  <si>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</si>
  <si>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</si>
  <si>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</si>
  <si>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</si>
  <si>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</si>
  <si>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</si>
  <si>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</si>
  <si>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</si>
  <si>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</si>
  <si>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</si>
  <si>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</si>
  <si>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</si>
  <si>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</si>
  <si>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</si>
  <si>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</si>
  <si>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</si>
  <si>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</si>
  <si>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</si>
  <si>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</si>
  <si>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</si>
  <si>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</si>
  <si>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</si>
  <si>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</si>
  <si>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</si>
  <si>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</si>
  <si>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</si>
  <si>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</si>
  <si>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</si>
  <si>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</si>
  <si>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</si>
  <si>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</si>
  <si>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</si>
  <si>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</si>
  <si>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</si>
  <si>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</si>
  <si>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</si>
  <si>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</si>
  <si>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</si>
  <si>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</si>
  <si>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</si>
  <si>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</si>
  <si>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</si>
  <si>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</si>
  <si>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</si>
  <si>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</si>
  <si>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</si>
  <si>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</si>
  <si>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</si>
  <si>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</si>
  <si>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</si>
  <si>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</si>
  <si>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</si>
  <si>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</si>
  <si>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</si>
  <si>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</si>
  <si>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</si>
  <si>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</si>
  <si>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</si>
  <si>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</si>
  <si>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</si>
  <si>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</si>
  <si>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</si>
  <si>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</si>
  <si>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</si>
  <si>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</si>
  <si>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</si>
  <si>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</si>
  <si>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</si>
  <si>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</si>
  <si>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</si>
  <si>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</si>
  <si>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</si>
  <si>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</si>
  <si>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</si>
  <si>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</si>
  <si>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</si>
  <si>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</si>
  <si>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</si>
  <si>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</si>
  <si>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</si>
  <si>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</si>
  <si>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</si>
  <si>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</si>
  <si>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</si>
  <si>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</si>
  <si>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</si>
  <si>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</si>
  <si>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</si>
  <si>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</si>
  <si>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</si>
  <si>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</si>
  <si>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</si>
  <si>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</si>
  <si>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</si>
  <si>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</si>
  <si>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</si>
  <si>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</si>
  <si>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</si>
  <si>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</si>
  <si>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</si>
  <si>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</si>
  <si>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</si>
  <si>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</si>
  <si>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</si>
  <si>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</si>
  <si>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</si>
  <si>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</si>
  <si>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</si>
  <si>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</si>
  <si>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</si>
  <si>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</si>
  <si>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</si>
  <si>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</si>
  <si>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</si>
  <si>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</si>
  <si>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</si>
  <si>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</si>
  <si>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</si>
  <si>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</si>
  <si>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</si>
  <si>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</si>
  <si>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</si>
  <si>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</si>
  <si>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</si>
  <si>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</si>
  <si>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</si>
  <si>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</si>
  <si>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</si>
  <si>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</si>
  <si>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</si>
  <si>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</si>
  <si>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</si>
  <si>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</si>
  <si>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</si>
  <si>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</si>
  <si>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</si>
  <si>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</si>
  <si>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</si>
  <si>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</si>
  <si>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</si>
  <si>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</si>
  <si>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</si>
  <si>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</si>
  <si>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</si>
  <si>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</si>
  <si>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</si>
  <si>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</si>
  <si>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</si>
  <si>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</si>
  <si>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</si>
  <si>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</si>
  <si>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</si>
  <si>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</si>
  <si>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</si>
  <si>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</si>
  <si>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</si>
  <si>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</si>
  <si>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</si>
  <si>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</si>
  <si>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</si>
  <si>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</si>
  <si>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</si>
  <si>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</si>
  <si>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</si>
  <si>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</si>
  <si>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</si>
  <si>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</si>
  <si>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</si>
  <si>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</si>
  <si>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</si>
  <si>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</si>
  <si>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</si>
  <si>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</si>
  <si>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</si>
  <si>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</si>
  <si>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</si>
  <si>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</si>
  <si>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</si>
  <si>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</si>
  <si>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</si>
  <si>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</si>
  <si>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</si>
  <si>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</si>
  <si>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</si>
  <si>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</si>
  <si>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</si>
  <si>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</si>
  <si>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</si>
  <si>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</si>
  <si>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</si>
  <si>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</si>
  <si>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</si>
  <si>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</si>
  <si>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</si>
  <si>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</si>
  <si>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</si>
  <si>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</si>
  <si>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</si>
  <si>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</si>
  <si>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</si>
  <si>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</si>
  <si>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</si>
  <si>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</si>
  <si>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</si>
  <si>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</si>
  <si>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</si>
  <si>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</si>
  <si>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</si>
  <si>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</si>
  <si>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</si>
  <si>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</si>
  <si>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</si>
  <si>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</si>
  <si>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</si>
  <si>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</si>
  <si>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</si>
  <si>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</si>
  <si>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</si>
  <si>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</si>
  <si>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</si>
  <si>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</si>
  <si>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</si>
  <si>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</si>
  <si>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</si>
  <si>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</si>
  <si>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</si>
  <si>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</si>
  <si>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</si>
  <si>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</si>
  <si>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</si>
  <si>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</si>
  <si>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</si>
  <si>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</si>
  <si>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</si>
  <si>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</si>
  <si>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</si>
  <si>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</si>
  <si>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</si>
  <si>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</si>
  <si>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</si>
  <si>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</si>
  <si>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</si>
  <si>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</si>
  <si>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</si>
  <si>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</si>
  <si>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</si>
  <si>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</si>
  <si>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</si>
  <si>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</si>
  <si>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</si>
  <si>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</si>
  <si>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</si>
  <si>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</si>
  <si>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</si>
  <si>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</si>
  <si>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</si>
  <si>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</si>
  <si>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</si>
  <si>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</si>
  <si>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</si>
  <si>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</si>
  <si>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</si>
  <si>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</si>
  <si>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</si>
  <si>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</si>
  <si>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</si>
  <si>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</si>
  <si>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</si>
  <si>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</si>
  <si>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</si>
  <si>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</si>
  <si>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</si>
  <si>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</si>
  <si>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</si>
  <si>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</si>
  <si>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</si>
  <si>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</si>
  <si>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</si>
  <si>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</si>
  <si>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</si>
  <si>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</si>
  <si>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</si>
  <si>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</si>
  <si>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</si>
  <si>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</si>
  <si>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</si>
  <si>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</si>
  <si>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</si>
  <si>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</si>
  <si>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</si>
  <si>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</si>
  <si>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</si>
  <si>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</si>
  <si>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</si>
  <si>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</si>
  <si>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</si>
  <si>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</si>
  <si>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</si>
  <si>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</si>
  <si>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</si>
  <si>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</si>
  <si>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</si>
  <si>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</si>
  <si>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</si>
  <si>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</si>
  <si>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</si>
  <si>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</si>
  <si>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</si>
  <si>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</si>
  <si>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</si>
  <si>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</si>
  <si>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</si>
  <si>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</si>
  <si>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</si>
  <si>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</si>
  <si>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</si>
  <si>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</si>
  <si>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</si>
  <si>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</si>
  <si>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</si>
  <si>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</si>
  <si>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</si>
  <si>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</si>
  <si>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</si>
  <si>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</si>
  <si>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</si>
  <si>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</si>
  <si>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</si>
  <si>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</si>
  <si>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</si>
  <si>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</si>
  <si>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</si>
  <si>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</si>
  <si>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</si>
  <si>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</si>
  <si>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</si>
  <si>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</si>
  <si>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</si>
  <si>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</si>
  <si>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</si>
  <si>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</si>
  <si>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</si>
  <si>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</si>
  <si>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</si>
  <si>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</si>
  <si>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</si>
  <si>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</si>
  <si>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</si>
  <si>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</si>
  <si>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</si>
  <si>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</si>
  <si>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</si>
  <si>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</si>
  <si>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</si>
  <si>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</si>
  <si>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</si>
  <si>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</si>
  <si>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</si>
  <si>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</si>
  <si>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</si>
  <si>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</si>
  <si>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</si>
  <si>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</si>
  <si>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</si>
  <si>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</si>
  <si>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</si>
  <si>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</si>
  <si>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</si>
  <si>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</si>
  <si>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</si>
  <si>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</si>
  <si>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</si>
  <si>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</si>
  <si>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</si>
  <si>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</si>
  <si>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</si>
  <si>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</si>
  <si>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</si>
  <si>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</si>
  <si>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</si>
  <si>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</si>
  <si>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</si>
  <si>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</si>
  <si>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</si>
  <si>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</si>
  <si>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</si>
  <si>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</si>
  <si>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</si>
  <si>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</si>
  <si>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</si>
  <si>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</si>
  <si>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</si>
  <si>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</si>
  <si>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</si>
  <si>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</si>
  <si>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</si>
  <si>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</si>
  <si>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</si>
  <si>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</si>
  <si>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</si>
  <si>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</si>
  <si>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</si>
  <si>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</si>
  <si>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</si>
  <si>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</si>
  <si>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</si>
  <si>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</si>
  <si>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</si>
  <si>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</si>
  <si>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</si>
  <si>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</si>
  <si>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</si>
  <si>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</si>
  <si>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</si>
  <si>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</si>
  <si>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</si>
  <si>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</si>
  <si>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</si>
  <si>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</si>
  <si>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</si>
  <si>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</si>
  <si>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</si>
  <si>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</si>
  <si>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</si>
  <si>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</si>
  <si>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</si>
  <si>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</si>
  <si>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</si>
  <si>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</si>
  <si>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</si>
  <si>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</si>
  <si>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</si>
  <si>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</si>
  <si>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</si>
  <si>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</si>
  <si>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</si>
  <si>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</si>
  <si>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</si>
  <si>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</si>
  <si>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</si>
  <si>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</si>
  <si>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</si>
  <si>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</si>
  <si>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</si>
  <si>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</si>
  <si>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</si>
  <si>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</si>
  <si>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</si>
  <si>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</si>
  <si>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</si>
  <si>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</si>
  <si>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</si>
  <si>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</si>
  <si>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</si>
  <si>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</si>
  <si>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</si>
  <si>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</si>
  <si>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</si>
  <si>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</si>
  <si>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</si>
  <si>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</si>
  <si>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</si>
  <si>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</si>
  <si>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</si>
  <si>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</si>
  <si>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</si>
  <si>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</si>
  <si>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</si>
  <si>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</si>
  <si>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</si>
  <si>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</si>
  <si>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</si>
  <si>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</si>
  <si>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</si>
  <si>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</si>
  <si>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</si>
  <si>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</si>
  <si>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</si>
  <si>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</si>
  <si>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</si>
  <si>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</si>
  <si>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</si>
  <si>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</si>
  <si>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</si>
  <si>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</si>
  <si>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</si>
  <si>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</si>
  <si>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</si>
  <si>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</si>
  <si>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</si>
  <si>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</si>
  <si>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</si>
  <si>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</si>
  <si>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</si>
  <si>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</si>
  <si>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</si>
  <si>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</si>
  <si>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</si>
  <si>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</si>
  <si>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</si>
  <si>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</si>
  <si>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</si>
  <si>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</si>
  <si>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</si>
  <si>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</si>
  <si>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</si>
  <si>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</si>
  <si>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</si>
  <si>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</si>
  <si>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</si>
  <si>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</si>
  <si>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</si>
  <si>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</si>
  <si>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</si>
  <si>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</si>
  <si>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</si>
  <si>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</si>
  <si>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</si>
  <si>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</si>
  <si>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</si>
  <si>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</si>
  <si>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</si>
  <si>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</si>
  <si>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</si>
  <si>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</si>
  <si>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</si>
  <si>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</si>
  <si>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</si>
  <si>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</si>
  <si>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</si>
  <si>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</si>
  <si>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</si>
  <si>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</si>
  <si>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</si>
  <si>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</si>
  <si>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</si>
  <si>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</si>
  <si>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</si>
  <si>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</si>
  <si>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</si>
  <si>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</si>
  <si>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</si>
  <si>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</si>
  <si>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</si>
  <si>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</si>
  <si>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</si>
  <si>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</si>
  <si>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</si>
  <si>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</si>
  <si>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</si>
  <si>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</si>
  <si>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</si>
  <si>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</si>
  <si>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</si>
  <si>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</si>
  <si>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</si>
  <si>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</si>
  <si>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</si>
  <si>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</si>
  <si>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</si>
  <si>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</si>
  <si>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</si>
  <si>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</si>
  <si>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</si>
  <si>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</si>
  <si>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</si>
  <si>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</si>
  <si>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</si>
  <si>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</si>
  <si>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</si>
  <si>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</si>
  <si>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</si>
  <si>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</si>
  <si>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</si>
  <si>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</si>
  <si>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</si>
  <si>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</si>
  <si>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</si>
  <si>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</si>
  <si>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</si>
  <si>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</si>
  <si>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</si>
  <si>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</si>
  <si>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</si>
  <si>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</si>
  <si>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</si>
  <si>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</si>
  <si>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</si>
  <si>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</si>
  <si>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</si>
  <si>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</si>
  <si>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</si>
  <si>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</si>
  <si>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</si>
  <si>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</si>
  <si>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</si>
  <si>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</si>
  <si>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</si>
  <si>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</si>
  <si>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</si>
  <si>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</si>
  <si>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</si>
  <si>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</si>
  <si>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</si>
  <si>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</si>
  <si>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</si>
  <si>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</si>
  <si>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</si>
  <si>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</si>
  <si>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</si>
  <si>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</si>
  <si>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</si>
  <si>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</si>
  <si>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</si>
  <si>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</si>
  <si>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</si>
  <si>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</si>
  <si>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</si>
  <si>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</si>
  <si>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</si>
  <si>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</si>
  <si>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</si>
  <si>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</si>
  <si>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</si>
  <si>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</si>
  <si>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</si>
  <si>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</si>
  <si>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</si>
  <si>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</si>
  <si>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</si>
  <si>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</si>
  <si>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</si>
  <si>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</si>
  <si>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</si>
  <si>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</si>
  <si>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</si>
  <si>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</si>
  <si>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</si>
  <si>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</si>
  <si>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</si>
  <si>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</si>
  <si>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</si>
  <si>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</si>
  <si>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</si>
  <si>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</si>
  <si>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</si>
  <si>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</si>
  <si>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</si>
  <si>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</si>
  <si>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</si>
  <si>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</si>
  <si>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</si>
  <si>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</si>
  <si>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</si>
  <si>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</si>
  <si>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</si>
  <si>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</si>
  <si>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</si>
  <si>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</si>
  <si>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</si>
  <si>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</si>
  <si>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</si>
  <si>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</si>
  <si>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</si>
  <si>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</si>
  <si>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</si>
  <si>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</si>
  <si>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</si>
  <si>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</si>
  <si>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</si>
  <si>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</si>
  <si>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</si>
  <si>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</si>
  <si>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</si>
  <si>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</si>
  <si>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</si>
  <si>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</si>
  <si>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</si>
  <si>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</si>
  <si>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</si>
  <si>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</si>
  <si>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</si>
  <si>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</si>
  <si>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</si>
  <si>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</si>
  <si>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</si>
  <si>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</si>
  <si>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</si>
  <si>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</si>
  <si>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</si>
  <si>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</si>
  <si>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</si>
  <si>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</si>
  <si>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</si>
  <si>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</si>
  <si>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</si>
  <si>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</si>
  <si>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</si>
  <si>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</si>
  <si>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</si>
  <si>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</si>
  <si>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</si>
  <si>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</si>
  <si>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</si>
  <si>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</si>
  <si>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</si>
  <si>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</si>
  <si>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</si>
  <si>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</si>
  <si>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</si>
  <si>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</si>
  <si>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</si>
  <si>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</si>
  <si>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</si>
  <si>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</si>
  <si>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</si>
  <si>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</si>
  <si>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</si>
  <si>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</si>
  <si>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</si>
  <si>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</si>
  <si>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</si>
  <si>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</si>
  <si>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</si>
  <si>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</si>
  <si>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</si>
  <si>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</si>
  <si>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</si>
  <si>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</si>
  <si>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</si>
  <si>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</si>
  <si>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</si>
  <si>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</si>
  <si>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</si>
  <si>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</si>
  <si>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</si>
  <si>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</si>
  <si>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</si>
  <si>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</si>
  <si>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</si>
  <si>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</si>
  <si>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</si>
  <si>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</si>
  <si>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</si>
  <si>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</si>
  <si>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</si>
  <si>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</si>
  <si>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</si>
  <si>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</si>
  <si>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</si>
  <si>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</si>
  <si>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</si>
  <si>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</si>
  <si>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</si>
  <si>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</si>
  <si>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</si>
  <si>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</si>
  <si>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</si>
  <si>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</si>
  <si>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</si>
  <si>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</si>
  <si>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</si>
  <si>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</si>
  <si>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</si>
  <si>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</si>
  <si>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</si>
  <si>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</si>
  <si>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</si>
  <si>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</si>
  <si>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</si>
  <si>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</si>
  <si>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</si>
  <si>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</si>
  <si>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</si>
  <si>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</si>
  <si>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</si>
  <si>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</si>
  <si>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</si>
  <si>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</si>
  <si>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</si>
  <si>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</si>
  <si>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</si>
  <si>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</si>
  <si>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</si>
  <si>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</si>
  <si>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</si>
  <si>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</si>
  <si>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</si>
  <si>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</si>
  <si>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</si>
  <si>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</si>
  <si>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</si>
  <si>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</si>
  <si>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</si>
  <si>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</si>
  <si>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</si>
  <si>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</si>
  <si>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</si>
  <si>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</si>
  <si>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</si>
  <si>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</si>
  <si>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</si>
  <si>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</si>
  <si>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</si>
  <si>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</si>
  <si>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</si>
  <si>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</si>
  <si>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</si>
  <si>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</si>
  <si>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</si>
  <si>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</si>
  <si>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</si>
  <si>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</si>
  <si>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</si>
  <si>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</si>
  <si>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</si>
  <si>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</si>
  <si>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</si>
  <si>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</si>
  <si>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</si>
  <si>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</si>
  <si>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</si>
  <si>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</si>
  <si>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</si>
  <si>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</si>
  <si>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</si>
  <si>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</si>
  <si>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</si>
  <si>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</si>
  <si>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</si>
  <si>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</si>
  <si>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</si>
  <si>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</si>
  <si>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</si>
  <si>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</si>
  <si>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</si>
  <si>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</si>
  <si>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</si>
  <si>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</si>
  <si>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</si>
  <si>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</si>
  <si>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</si>
  <si>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</si>
  <si>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</si>
  <si>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</si>
  <si>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</si>
  <si>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</si>
  <si>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</si>
  <si>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</si>
  <si>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</si>
  <si>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</si>
  <si>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</si>
  <si>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</si>
  <si>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</si>
  <si>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</si>
  <si>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</si>
  <si>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</si>
  <si>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</si>
  <si>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</si>
  <si>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</si>
  <si>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</si>
  <si>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</si>
  <si>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</si>
  <si>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</si>
  <si>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</si>
  <si>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</si>
  <si>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</si>
  <si>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</si>
  <si>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</si>
  <si>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</si>
  <si>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</si>
  <si>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</si>
  <si>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</si>
  <si>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</si>
  <si>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</si>
  <si>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</si>
  <si>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</si>
  <si>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</si>
  <si>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</si>
  <si>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</si>
  <si>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</si>
  <si>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</si>
  <si>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</si>
  <si>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</si>
  <si>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</si>
  <si>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</si>
  <si>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</si>
  <si>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</si>
  <si>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</si>
  <si>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</si>
  <si>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</si>
  <si>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</si>
  <si>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</si>
  <si>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</si>
  <si>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</si>
  <si>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</si>
  <si>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</si>
  <si>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</si>
  <si>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</si>
  <si>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</si>
  <si>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</si>
  <si>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</si>
  <si>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</si>
  <si>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</si>
  <si>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</si>
  <si>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</si>
  <si>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</si>
  <si>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</si>
  <si>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</si>
  <si>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</si>
  <si>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</si>
  <si>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</si>
  <si>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</si>
  <si>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</si>
  <si>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</si>
  <si>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</si>
  <si>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</si>
  <si>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</si>
  <si>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</si>
  <si>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</si>
  <si>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</si>
  <si>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</si>
  <si>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</si>
  <si>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</si>
  <si>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</si>
  <si>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</si>
  <si>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</si>
  <si>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</si>
  <si>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</si>
  <si>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</si>
  <si>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</si>
  <si>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</si>
  <si>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</si>
  <si>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</si>
  <si>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</si>
  <si>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</si>
  <si>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</si>
  <si>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</si>
  <si>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</si>
  <si>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</si>
  <si>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</si>
  <si>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</si>
  <si>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</si>
  <si>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</si>
  <si>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</si>
  <si>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</si>
  <si>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</si>
  <si>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</si>
  <si>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</si>
  <si>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</si>
  <si>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</si>
  <si>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</si>
  <si>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</si>
  <si>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</si>
  <si>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</si>
  <si>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</si>
  <si>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</si>
  <si>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</si>
  <si>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</si>
  <si>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</si>
  <si>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</si>
  <si>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</si>
  <si>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</si>
  <si>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</si>
  <si>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</si>
  <si>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</si>
  <si>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</si>
  <si>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</si>
  <si>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</si>
  <si>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</si>
  <si>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</si>
  <si>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</si>
  <si>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</si>
  <si>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</si>
  <si>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</si>
  <si>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</si>
  <si>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</si>
  <si>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</si>
  <si>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</si>
  <si>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</si>
  <si>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</si>
  <si>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</si>
  <si>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</si>
  <si>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</si>
  <si>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</si>
  <si>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</si>
  <si>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</si>
  <si>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</si>
  <si>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</si>
  <si>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</si>
  <si>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</si>
  <si>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</si>
  <si>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</si>
  <si>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</si>
  <si>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</si>
  <si>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</si>
  <si>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</si>
  <si>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</si>
  <si>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</si>
  <si>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</si>
  <si>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</si>
  <si>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</si>
  <si>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</si>
  <si>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</si>
  <si>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</si>
  <si>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</si>
  <si>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</si>
  <si>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</si>
  <si>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</si>
  <si>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</si>
  <si>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</si>
  <si>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</si>
  <si>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</si>
  <si>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</si>
  <si>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</si>
  <si>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</si>
  <si>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</si>
  <si>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</si>
  <si>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</si>
  <si>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</si>
  <si>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</si>
  <si>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</si>
  <si>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</si>
  <si>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</si>
  <si>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</si>
  <si>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</si>
  <si>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</si>
  <si>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</si>
  <si>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</si>
  <si>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</si>
  <si>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</si>
  <si>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</si>
  <si>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</si>
  <si>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</si>
  <si>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</si>
  <si>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</si>
  <si>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</si>
  <si>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</si>
  <si>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</si>
  <si>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</si>
  <si>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</si>
  <si>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</si>
  <si>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</si>
  <si>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</si>
  <si>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</si>
  <si>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</si>
  <si>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</si>
  <si>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</si>
  <si>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</si>
  <si>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</si>
  <si>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</si>
  <si>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</si>
  <si>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</si>
  <si>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</si>
  <si>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</si>
  <si>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</si>
  <si>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</si>
  <si>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</si>
  <si>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</si>
  <si>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</si>
  <si>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</si>
  <si>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</si>
  <si>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</si>
  <si>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</si>
  <si>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</si>
  <si>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</si>
  <si>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</si>
  <si>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</si>
  <si>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</si>
  <si>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</si>
  <si>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</si>
  <si>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</si>
  <si>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</si>
  <si>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</si>
  <si>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</si>
  <si>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</si>
  <si>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</si>
  <si>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</si>
  <si>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</si>
  <si>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</si>
  <si>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</si>
  <si>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</si>
  <si>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</si>
  <si>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</si>
  <si>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</si>
  <si>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</si>
  <si>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</si>
  <si>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</si>
  <si>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</si>
  <si>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</si>
  <si>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</si>
  <si>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</si>
  <si>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</si>
  <si>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</si>
  <si>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</si>
  <si>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</si>
  <si>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</si>
  <si>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</si>
  <si>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</si>
  <si>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</si>
  <si>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</si>
  <si>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</si>
  <si>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</si>
  <si>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</si>
  <si>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</si>
  <si>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</si>
  <si>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</si>
  <si>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</si>
  <si>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</si>
  <si>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</si>
  <si>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</si>
  <si>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</si>
  <si>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</si>
  <si>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</si>
  <si>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</si>
  <si>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</si>
  <si>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</si>
  <si>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</si>
  <si>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</si>
  <si>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</si>
  <si>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</si>
  <si>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</si>
  <si>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</si>
  <si>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</si>
  <si>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</si>
  <si>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</si>
  <si>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</si>
  <si>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</si>
  <si>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</si>
  <si>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</si>
  <si>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</si>
  <si>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</si>
  <si>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</si>
  <si>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</si>
  <si>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</si>
  <si>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</si>
  <si>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</si>
  <si>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</si>
  <si>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</si>
  <si>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</si>
  <si>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</si>
  <si>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</si>
  <si>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</si>
  <si>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</si>
  <si>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</si>
  <si>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</si>
  <si>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</si>
  <si>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</si>
  <si>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</si>
  <si>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</si>
  <si>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</si>
  <si>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</si>
  <si>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</si>
  <si>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</si>
  <si>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</si>
  <si>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</si>
  <si>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</si>
  <si>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</si>
  <si>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</si>
  <si>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</si>
  <si>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</si>
  <si>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</si>
  <si>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</si>
  <si>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</si>
  <si>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</si>
  <si>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</si>
  <si>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</si>
  <si>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</si>
  <si>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</si>
  <si>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</si>
  <si>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</si>
  <si>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</si>
  <si>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</si>
  <si>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</si>
  <si>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</si>
  <si>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</si>
  <si>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</si>
  <si>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</si>
  <si>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</si>
  <si>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</si>
  <si>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</si>
  <si>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</si>
  <si>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</si>
  <si>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</si>
  <si>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</si>
  <si>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</si>
  <si>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</si>
  <si>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</si>
  <si>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</si>
  <si>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</si>
  <si>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</si>
  <si>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</si>
  <si>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</si>
  <si>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</si>
  <si>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</si>
  <si>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</si>
  <si>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</si>
  <si>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</si>
  <si>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</si>
  <si>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</si>
  <si>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</si>
  <si>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</si>
  <si>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</si>
  <si>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</si>
  <si>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</si>
  <si>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</si>
  <si>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</si>
  <si>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</si>
  <si>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</si>
  <si>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</si>
  <si>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</si>
  <si>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</si>
  <si>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</si>
  <si>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</si>
  <si>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</si>
  <si>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</si>
  <si>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</si>
  <si>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</si>
  <si>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</si>
  <si>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</si>
  <si>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</si>
  <si>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</si>
  <si>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</si>
  <si>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</si>
  <si>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</si>
  <si>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</si>
  <si>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</si>
  <si>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</si>
  <si>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</si>
  <si>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</si>
  <si>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</si>
  <si>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</si>
  <si>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</si>
  <si>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</si>
  <si>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</si>
  <si>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</si>
  <si>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</si>
  <si>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</si>
  <si>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</si>
  <si>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</si>
  <si>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</si>
  <si>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</si>
  <si>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</si>
  <si>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</si>
  <si>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</si>
  <si>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</si>
  <si>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</si>
  <si>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</si>
  <si>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</si>
  <si>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</si>
  <si>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</si>
  <si>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</si>
  <si>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</si>
  <si>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</si>
  <si>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</si>
  <si>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</si>
  <si>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</si>
  <si>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</si>
  <si>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</si>
  <si>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</si>
  <si>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</si>
  <si>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</si>
  <si>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</si>
  <si>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</si>
  <si>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</si>
  <si>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</si>
  <si>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</si>
  <si>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</si>
  <si>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</si>
  <si>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</si>
  <si>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</si>
  <si>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</si>
  <si>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</si>
  <si>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</si>
  <si>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</si>
  <si>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</si>
  <si>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</si>
  <si>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</si>
  <si>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</si>
  <si>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</si>
  <si>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</si>
  <si>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</si>
  <si>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</si>
  <si>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</si>
  <si>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</si>
  <si>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</si>
  <si>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</si>
  <si>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</si>
  <si>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</si>
  <si>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</si>
  <si>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</si>
  <si>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</si>
  <si>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</si>
  <si>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</si>
  <si>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</si>
  <si>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</si>
  <si>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</si>
  <si>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</si>
  <si>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</si>
  <si>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</si>
  <si>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</si>
  <si>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</si>
  <si>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</si>
  <si>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</si>
  <si>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</si>
  <si>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</si>
  <si>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</si>
  <si>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</si>
  <si>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</si>
  <si>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</si>
  <si>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</si>
  <si>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</si>
  <si>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</si>
  <si>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</si>
  <si>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</si>
  <si>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</si>
  <si>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</si>
  <si>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</si>
  <si>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</si>
  <si>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</si>
  <si>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</si>
  <si>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</si>
  <si>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</si>
  <si>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</si>
  <si>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</si>
  <si>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</si>
  <si>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</si>
  <si>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</si>
  <si>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</si>
  <si>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</si>
  <si>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</si>
  <si>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</si>
  <si>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</si>
  <si>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</si>
  <si>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</si>
  <si>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</si>
  <si>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</si>
  <si>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</si>
  <si>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</si>
  <si>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</si>
  <si>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</si>
  <si>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</si>
  <si>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</si>
  <si>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</si>
  <si>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</si>
  <si>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</si>
  <si>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</si>
  <si>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</si>
  <si>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</si>
  <si>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</si>
  <si>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</si>
  <si>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</si>
  <si>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</si>
  <si>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</si>
  <si>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</si>
  <si>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</si>
  <si>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</si>
  <si>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</si>
  <si>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</si>
  <si>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</si>
  <si>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</si>
  <si>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</si>
  <si>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</si>
  <si>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</si>
  <si>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</si>
  <si>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</si>
  <si>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</si>
  <si>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</si>
  <si>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</si>
  <si>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</si>
  <si>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</si>
  <si>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</si>
  <si>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</si>
  <si>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</si>
  <si>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</si>
  <si>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</si>
  <si>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</si>
  <si>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</si>
  <si>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</si>
  <si>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</si>
  <si>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</si>
  <si>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</si>
  <si>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</si>
  <si>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</si>
  <si>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</si>
  <si>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</si>
  <si>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</si>
  <si>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</si>
  <si>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</si>
  <si>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</si>
  <si>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</si>
  <si>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</si>
  <si>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</si>
  <si>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</si>
  <si>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</si>
  <si>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</si>
  <si>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</si>
  <si>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</si>
  <si>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</si>
  <si>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</si>
  <si>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</si>
  <si>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</si>
  <si>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</si>
  <si>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</si>
  <si>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</si>
  <si>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</si>
  <si>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</si>
  <si>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</si>
  <si>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</si>
  <si>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</si>
  <si>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</si>
  <si>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</si>
  <si>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</si>
  <si>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</si>
  <si>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</si>
  <si>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</si>
  <si>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</si>
  <si>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</si>
  <si>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</si>
  <si>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</si>
  <si>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</si>
  <si>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</si>
  <si>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</si>
  <si>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</si>
  <si>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</si>
  <si>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</si>
  <si>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</si>
  <si>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</si>
  <si>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</si>
  <si>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</si>
  <si>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</si>
  <si>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</si>
  <si>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</si>
  <si>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</si>
  <si>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</si>
  <si>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</si>
  <si>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</si>
  <si>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</si>
  <si>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</si>
  <si>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</si>
  <si>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</si>
  <si>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</si>
  <si>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</si>
  <si>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</si>
  <si>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</si>
  <si>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</si>
  <si>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</si>
  <si>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</si>
  <si>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</si>
  <si>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</si>
  <si>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</si>
  <si>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</si>
  <si>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</si>
  <si>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</si>
  <si>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</si>
  <si>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</si>
  <si>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</si>
  <si>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</si>
  <si>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</si>
  <si>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</si>
  <si>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</si>
  <si>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</si>
  <si>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</si>
  <si>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</si>
  <si>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</si>
  <si>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</si>
  <si>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</si>
  <si>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</si>
  <si>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</si>
  <si>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</si>
  <si>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</si>
  <si>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</si>
  <si>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</si>
  <si>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</si>
  <si>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</si>
  <si>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</si>
  <si>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</si>
  <si>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</si>
  <si>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</si>
  <si>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</si>
  <si>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</si>
  <si>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</si>
  <si>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</si>
  <si>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</si>
  <si>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</si>
  <si>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</si>
  <si>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</si>
  <si>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</si>
  <si>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</si>
  <si>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</si>
  <si>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</si>
  <si>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</si>
  <si>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</si>
  <si>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</si>
  <si>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</si>
  <si>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</si>
  <si>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</si>
  <si>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</si>
  <si>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</si>
  <si>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</si>
  <si>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</si>
  <si>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</si>
  <si>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</si>
  <si>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</si>
  <si>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</si>
  <si>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</si>
  <si>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</si>
  <si>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</si>
  <si>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</si>
  <si>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</si>
  <si>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</si>
  <si>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</si>
  <si>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</si>
  <si>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</si>
  <si>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</si>
  <si>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</si>
  <si>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</si>
  <si>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</si>
  <si>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</si>
  <si>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</si>
  <si>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</si>
  <si>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</si>
  <si>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</si>
  <si>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</si>
  <si>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</si>
  <si>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</si>
  <si>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</si>
  <si>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</si>
  <si>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</si>
  <si>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</si>
  <si>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</si>
  <si>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</si>
  <si>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</si>
  <si>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</si>
  <si>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</si>
  <si>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</si>
  <si>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</si>
  <si>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</si>
  <si>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</si>
  <si>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</si>
  <si>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</si>
  <si>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</si>
  <si>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</si>
  <si>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</si>
  <si>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</si>
  <si>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</si>
  <si>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</si>
  <si>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</si>
  <si>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</si>
  <si>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</si>
  <si>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</si>
  <si>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</si>
  <si>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</si>
  <si>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</si>
  <si>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</si>
  <si>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</si>
  <si>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</si>
  <si>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</si>
  <si>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</si>
  <si>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</si>
  <si>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</si>
  <si>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</si>
  <si>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</si>
  <si>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</si>
  <si>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</si>
  <si>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</si>
  <si>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</si>
  <si>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</si>
  <si>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</si>
  <si>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</si>
  <si>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</si>
  <si>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</si>
  <si>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</si>
  <si>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</si>
  <si>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</si>
  <si>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</si>
  <si>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</si>
  <si>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</si>
  <si>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</si>
  <si>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</si>
  <si>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</si>
  <si>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</si>
  <si>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</si>
  <si>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</si>
  <si>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</si>
  <si>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</si>
  <si>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</si>
  <si>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</si>
  <si>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</si>
  <si>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</si>
  <si>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</si>
  <si>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</si>
  <si>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</si>
  <si>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</si>
  <si>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</si>
  <si>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</si>
  <si>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</si>
  <si>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</si>
  <si>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</si>
  <si>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</si>
  <si>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</si>
  <si>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</si>
  <si>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</si>
  <si>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</si>
  <si>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</si>
  <si>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</si>
  <si>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</si>
  <si>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</si>
  <si>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</si>
  <si>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</si>
  <si>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</si>
  <si>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</si>
  <si>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</si>
  <si>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</si>
  <si>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</si>
  <si>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</si>
  <si>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</si>
  <si>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</si>
  <si>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</si>
  <si>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</si>
  <si>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</si>
  <si>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</si>
  <si>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</si>
  <si>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</si>
  <si>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</si>
  <si>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</si>
  <si>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</si>
  <si>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</si>
  <si>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</si>
  <si>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</si>
  <si>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</si>
  <si>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</si>
  <si>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</si>
  <si>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</si>
  <si>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</si>
  <si>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</si>
  <si>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</si>
  <si>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</si>
  <si>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</si>
  <si>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</si>
  <si>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</si>
  <si>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</si>
  <si>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</si>
  <si>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</si>
  <si>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</si>
  <si>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</si>
  <si>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</si>
  <si>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</si>
  <si>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</si>
  <si>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</si>
  <si>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</si>
  <si>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</si>
  <si>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</si>
  <si>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</si>
  <si>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</si>
  <si>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</si>
  <si>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</si>
  <si>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</si>
  <si>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</si>
  <si>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</si>
  <si>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</si>
  <si>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</si>
  <si>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</si>
  <si>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</si>
  <si>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</si>
  <si>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</si>
  <si>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</si>
  <si>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</si>
  <si>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</si>
  <si>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</si>
  <si>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</si>
  <si>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</si>
  <si>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</si>
  <si>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</si>
  <si>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</si>
  <si>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</si>
  <si>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</si>
  <si>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</si>
  <si>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</si>
  <si>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</si>
  <si>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</si>
  <si>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</si>
  <si>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</si>
  <si>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</si>
  <si>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</si>
  <si>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</si>
  <si>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</si>
  <si>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</si>
  <si>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</si>
  <si>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</si>
  <si>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</si>
  <si>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</si>
  <si>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</si>
  <si>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</si>
  <si>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</si>
  <si>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</si>
  <si>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</si>
  <si>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</si>
  <si>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</si>
  <si>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</si>
  <si>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</si>
  <si>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</si>
  <si>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</si>
  <si>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</si>
  <si>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</si>
  <si>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</si>
  <si>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</si>
  <si>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</si>
  <si>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</si>
  <si>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</si>
  <si>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</si>
  <si>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</si>
  <si>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</si>
  <si>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</si>
  <si>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</si>
  <si>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</si>
  <si>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</si>
  <si>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</si>
  <si>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</si>
  <si>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</si>
  <si>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</si>
  <si>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</si>
  <si>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</si>
  <si>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</si>
  <si>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</si>
  <si>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</si>
  <si>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</si>
  <si>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</si>
  <si>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</si>
  <si>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</si>
  <si>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</si>
  <si>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</si>
  <si>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</si>
  <si>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</si>
  <si>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</si>
  <si>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</si>
  <si>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</si>
  <si>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</si>
  <si>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</si>
  <si>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</si>
  <si>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</si>
  <si>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</si>
  <si>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</si>
  <si>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</si>
  <si>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</si>
  <si>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</si>
  <si>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</si>
  <si>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</si>
  <si>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</si>
  <si>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</si>
  <si>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</si>
  <si>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</si>
  <si>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</si>
  <si>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</si>
  <si>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</si>
  <si>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</si>
  <si>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</si>
  <si>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</si>
  <si>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</si>
  <si>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</si>
  <si>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</si>
  <si>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</si>
  <si>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</si>
  <si>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</si>
  <si>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</si>
  <si>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</si>
  <si>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</si>
  <si>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</si>
  <si>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</si>
  <si>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</si>
  <si>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</si>
  <si>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</si>
  <si>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</si>
  <si>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</si>
  <si>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</si>
  <si>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</si>
  <si>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</si>
  <si>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</si>
  <si>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</si>
  <si>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</si>
  <si>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</si>
  <si>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</si>
  <si>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</si>
  <si>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</si>
  <si>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</si>
  <si>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</si>
  <si>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</si>
  <si>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</si>
  <si>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</si>
  <si>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</si>
  <si>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</si>
  <si>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</si>
  <si>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</si>
  <si>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</si>
  <si>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</si>
  <si>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</si>
  <si>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</si>
  <si>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</si>
  <si>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</si>
  <si>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</si>
  <si>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</si>
  <si>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</si>
  <si>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</si>
  <si>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</si>
  <si>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</si>
  <si>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</si>
  <si>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</si>
  <si>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</si>
  <si>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</si>
  <si>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</si>
  <si>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</si>
  <si>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</si>
  <si>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</si>
  <si>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</si>
  <si>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</si>
  <si>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</si>
  <si>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</si>
  <si>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</si>
  <si>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</si>
  <si>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</si>
  <si>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</si>
  <si>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</si>
  <si>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</si>
  <si>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</si>
  <si>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</si>
  <si>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</si>
  <si>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</si>
  <si>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</si>
  <si>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</si>
  <si>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</si>
  <si>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</si>
  <si>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</si>
  <si>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</si>
  <si>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</si>
  <si>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</si>
  <si>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</si>
  <si>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</si>
  <si>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</si>
  <si>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</si>
  <si>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</si>
  <si>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</si>
  <si>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</si>
  <si>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</si>
  <si>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</si>
  <si>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</si>
  <si>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</si>
  <si>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</si>
  <si>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</si>
  <si>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</si>
  <si>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</si>
  <si>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</si>
  <si>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</si>
  <si>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</si>
  <si>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</si>
  <si>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</si>
  <si>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</si>
  <si>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</si>
  <si>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</si>
  <si>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</si>
  <si>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</si>
  <si>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</si>
  <si>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</si>
  <si>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</si>
  <si>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</si>
  <si>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</si>
  <si>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</si>
  <si>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</si>
  <si>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</si>
  <si>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</si>
  <si>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</si>
  <si>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</si>
  <si>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</si>
  <si>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</si>
  <si>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</si>
  <si>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</si>
  <si>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</si>
  <si>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</si>
  <si>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</si>
  <si>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</si>
  <si>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</si>
  <si>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</si>
  <si>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</si>
  <si>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</si>
  <si>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</si>
  <si>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</si>
  <si>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</si>
  <si>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</si>
  <si>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</si>
  <si>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</si>
  <si>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</si>
  <si>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</si>
  <si>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</si>
  <si>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</si>
  <si>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</si>
  <si>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</si>
  <si>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</si>
  <si>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</si>
  <si>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</si>
  <si>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</si>
  <si>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</si>
  <si>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</si>
  <si>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</si>
  <si>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</si>
  <si>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</si>
  <si>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</si>
  <si>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</si>
  <si>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</si>
  <si>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</si>
  <si>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</si>
  <si>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</si>
  <si>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</si>
  <si>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</si>
  <si>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</si>
  <si>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</si>
  <si>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</si>
  <si>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</si>
  <si>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</si>
  <si>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</si>
  <si>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</si>
  <si>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</si>
  <si>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</si>
  <si>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</si>
  <si>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</si>
  <si>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</si>
  <si>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</si>
  <si>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</si>
  <si>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</si>
  <si>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</si>
  <si>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</si>
  <si>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</si>
  <si>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</si>
  <si>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</si>
  <si>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</si>
  <si>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</si>
  <si>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</si>
  <si>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</si>
  <si>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</si>
  <si>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</si>
  <si>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</si>
  <si>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</si>
  <si>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</si>
  <si>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</si>
  <si>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</si>
  <si>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</si>
  <si>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</si>
  <si>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</si>
  <si>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</si>
  <si>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</si>
  <si>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</si>
  <si>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</si>
  <si>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</si>
  <si>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</si>
  <si>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</si>
  <si>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</si>
  <si>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</si>
  <si>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</si>
  <si>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</si>
  <si>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</si>
  <si>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</si>
  <si>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</si>
  <si>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</si>
  <si>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</si>
  <si>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</si>
  <si>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</si>
  <si>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</si>
  <si>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</si>
  <si>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</si>
  <si>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</si>
  <si>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</si>
  <si>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</si>
  <si>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</si>
  <si>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</si>
  <si>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</si>
  <si>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</si>
  <si>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</si>
  <si>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</si>
  <si>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</si>
  <si>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</si>
  <si>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</si>
  <si>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</si>
  <si>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</si>
  <si>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</si>
  <si>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</si>
  <si>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</si>
  <si>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</si>
  <si>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</si>
  <si>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</si>
  <si>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</si>
  <si>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</si>
  <si>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</si>
  <si>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</si>
  <si>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</si>
  <si>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</si>
  <si>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</si>
  <si>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</si>
  <si>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</si>
  <si>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</si>
  <si>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</si>
  <si>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</si>
  <si>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</si>
  <si>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</si>
  <si>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</si>
  <si>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</si>
  <si>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</si>
  <si>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</si>
  <si>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</si>
  <si>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</si>
  <si>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</si>
  <si>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</si>
  <si>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</si>
  <si>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</si>
  <si>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</si>
  <si>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</si>
  <si>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</si>
  <si>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</si>
  <si>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</si>
  <si>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</si>
  <si>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</si>
  <si>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</si>
  <si>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</si>
  <si>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</si>
  <si>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</si>
  <si>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</si>
  <si>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</si>
  <si>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</si>
  <si>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</si>
  <si>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</si>
  <si>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</si>
  <si>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</si>
  <si>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</si>
  <si>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</si>
  <si>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</si>
  <si>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</si>
  <si>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</si>
  <si>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</si>
  <si>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</si>
  <si>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</si>
  <si>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</si>
  <si>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</si>
  <si>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</si>
  <si>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</si>
  <si>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</si>
  <si>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</si>
  <si>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</si>
  <si>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</si>
  <si>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</si>
  <si>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</si>
  <si>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</si>
  <si>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</si>
  <si>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</si>
  <si>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</si>
  <si>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</si>
  <si>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</si>
  <si>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</si>
  <si>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</si>
  <si>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</si>
  <si>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</si>
  <si>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</si>
  <si>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</si>
  <si>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</si>
  <si>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</si>
  <si>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</si>
  <si>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</si>
  <si>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</si>
  <si>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</si>
  <si>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</si>
  <si>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</si>
  <si>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</si>
  <si>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</si>
  <si>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</si>
  <si>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</si>
  <si>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</si>
  <si>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</si>
  <si>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</si>
  <si>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</si>
  <si>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</si>
  <si>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</si>
  <si>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</si>
  <si>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</si>
  <si>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</si>
  <si>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</si>
  <si>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</si>
  <si>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</si>
  <si>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</si>
  <si>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</si>
  <si>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</si>
  <si>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</si>
  <si>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</si>
  <si>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</si>
  <si>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</si>
  <si>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</si>
  <si>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</si>
  <si>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</si>
  <si>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</si>
  <si>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</si>
  <si>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</si>
  <si>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</si>
  <si>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</si>
  <si>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</si>
  <si>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</si>
  <si>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</si>
  <si>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</si>
  <si>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</si>
  <si>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</si>
  <si>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</si>
  <si>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</si>
  <si>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</si>
  <si>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</si>
  <si>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</si>
  <si>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</si>
  <si>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</si>
  <si>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</si>
  <si>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</si>
  <si>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</si>
  <si>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</si>
  <si>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</si>
  <si>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</si>
  <si>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</si>
  <si>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</si>
  <si>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</si>
  <si>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</si>
  <si>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</si>
  <si>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</si>
  <si>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</si>
  <si>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</si>
  <si>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</si>
  <si>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</si>
  <si>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</si>
  <si>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</si>
  <si>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</si>
  <si>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</si>
  <si>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</si>
  <si>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</si>
  <si>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</si>
  <si>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</si>
  <si>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</si>
  <si>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</si>
  <si>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</si>
  <si>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</si>
  <si>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</si>
  <si>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</si>
  <si>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</si>
  <si>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</si>
  <si>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</si>
  <si>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</si>
  <si>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</si>
  <si>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</si>
  <si>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</si>
  <si>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</si>
  <si>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</si>
  <si>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</si>
  <si>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</si>
  <si>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</si>
  <si>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</si>
  <si>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</si>
  <si>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</si>
  <si>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</si>
  <si>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</si>
  <si>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</si>
  <si>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</si>
  <si>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</si>
  <si>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</si>
  <si>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</si>
  <si>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</si>
  <si>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</si>
  <si>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</si>
  <si>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</si>
  <si>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</si>
  <si>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</si>
  <si>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</si>
  <si>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</si>
  <si>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</si>
  <si>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</si>
  <si>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</si>
  <si>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</si>
  <si>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</si>
  <si>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</si>
  <si>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</si>
  <si>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</si>
  <si>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</si>
  <si>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</si>
  <si>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</si>
  <si>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</si>
  <si>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</si>
  <si>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</si>
  <si>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</si>
  <si>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</si>
  <si>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</si>
  <si>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</si>
  <si>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</si>
  <si>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</si>
  <si>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</si>
  <si>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</si>
  <si>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</si>
  <si>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</si>
  <si>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</si>
  <si>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</si>
  <si>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</si>
  <si>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</si>
  <si>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</si>
  <si>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</si>
  <si>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</si>
  <si>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</si>
  <si>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</si>
  <si>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</si>
  <si>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</si>
  <si>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</si>
  <si>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</si>
  <si>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</si>
  <si>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</si>
  <si>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</si>
  <si>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</si>
  <si>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</si>
  <si>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</si>
  <si>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</si>
  <si>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</si>
  <si>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</si>
  <si>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</si>
  <si>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</si>
  <si>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</si>
  <si>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</si>
  <si>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</si>
  <si>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</si>
  <si>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</si>
  <si>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</si>
  <si>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</si>
  <si>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</si>
  <si>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</si>
  <si>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</si>
  <si>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</si>
  <si>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</si>
  <si>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</si>
  <si>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</si>
  <si>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</si>
  <si>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</si>
  <si>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</si>
  <si>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</si>
  <si>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</si>
  <si>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</si>
  <si>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</si>
  <si>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</si>
  <si>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</si>
  <si>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</si>
  <si>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</si>
  <si>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</si>
  <si>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</si>
  <si>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</si>
  <si>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</si>
  <si>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</si>
  <si>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</si>
  <si>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</si>
  <si>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</si>
  <si>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</si>
  <si>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</si>
  <si>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</si>
  <si>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</si>
  <si>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</si>
  <si>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</si>
  <si>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</si>
  <si>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</si>
  <si>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</si>
  <si>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</si>
  <si>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</si>
  <si>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</si>
  <si>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</si>
  <si>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</si>
  <si>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</si>
  <si>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</si>
  <si>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</si>
  <si>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</si>
  <si>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</si>
  <si>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</si>
  <si>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</si>
  <si>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</si>
  <si>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</si>
  <si>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</si>
  <si>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</si>
  <si>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</si>
  <si>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</si>
  <si>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</si>
  <si>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</si>
  <si>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</si>
  <si>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</si>
  <si>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</si>
  <si>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</si>
  <si>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</si>
  <si>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</si>
  <si>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</si>
  <si>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</si>
  <si>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</si>
  <si>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</si>
  <si>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</si>
  <si>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</si>
  <si>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</si>
  <si>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</si>
  <si>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</si>
  <si>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</si>
  <si>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</si>
  <si>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</si>
  <si>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</si>
  <si>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</si>
  <si>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</si>
  <si>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</si>
  <si>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</si>
  <si>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</si>
  <si>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</si>
  <si>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</si>
  <si>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</si>
  <si>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</si>
  <si>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</si>
  <si>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</si>
  <si>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</si>
  <si>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</si>
  <si>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</si>
  <si>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</si>
  <si>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</si>
  <si>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</si>
  <si>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</si>
  <si>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</si>
  <si>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</si>
  <si>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</si>
  <si>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</si>
  <si>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</si>
  <si>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</si>
  <si>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</si>
  <si>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</si>
  <si>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</si>
  <si>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</si>
  <si>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</si>
  <si>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</si>
  <si>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</si>
  <si>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</si>
  <si>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</si>
  <si>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</si>
  <si>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</si>
  <si>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</si>
  <si>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</si>
  <si>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</si>
  <si>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</si>
  <si>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</si>
  <si>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</si>
  <si>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</si>
  <si>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</si>
  <si>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</si>
  <si>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</si>
  <si>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</si>
  <si>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</si>
  <si>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</si>
  <si>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</si>
  <si>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</si>
  <si>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</si>
  <si>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</si>
  <si>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</si>
  <si>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</si>
  <si>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</si>
  <si>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</si>
  <si>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</si>
  <si>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</si>
  <si>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</si>
  <si>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</si>
  <si>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</si>
  <si>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</si>
  <si>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</si>
  <si>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</si>
  <si>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</si>
  <si>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</si>
  <si>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</si>
  <si>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</si>
  <si>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</si>
  <si>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</si>
  <si>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</si>
  <si>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</si>
  <si>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</si>
  <si>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</si>
  <si>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</si>
  <si>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</si>
  <si>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</si>
  <si>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</si>
  <si>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</si>
  <si>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</si>
  <si>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</si>
  <si>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</si>
  <si>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</si>
  <si>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</si>
  <si>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</si>
  <si>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</si>
  <si>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</si>
  <si>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</si>
  <si>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</si>
  <si>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</si>
  <si>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</si>
  <si>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</si>
  <si>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</si>
  <si>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</si>
  <si>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</si>
  <si>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</si>
  <si>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</si>
  <si>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</si>
  <si>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</si>
  <si>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</si>
  <si>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</si>
  <si>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</si>
  <si>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</si>
  <si>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</si>
  <si>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</si>
  <si>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</si>
  <si>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</si>
  <si>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</si>
  <si>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</si>
  <si>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</si>
  <si>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</si>
  <si>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</si>
  <si>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</si>
  <si>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</si>
  <si>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</si>
  <si>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</si>
  <si>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</si>
  <si>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</si>
  <si>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</si>
  <si>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</si>
  <si>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</si>
  <si>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</si>
  <si>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</si>
  <si>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</si>
  <si>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</si>
  <si>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</si>
  <si>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</si>
  <si>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</si>
  <si>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</si>
  <si>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</si>
  <si>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</si>
  <si>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</si>
  <si>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</si>
  <si>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</si>
  <si>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</si>
  <si>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</si>
  <si>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</si>
  <si>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</si>
  <si>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</si>
  <si>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</si>
  <si>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</si>
  <si>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</si>
  <si>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</si>
  <si>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</si>
  <si>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</si>
  <si>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</si>
  <si>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</si>
  <si>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</si>
  <si>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</si>
  <si>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</si>
  <si>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</si>
  <si>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</si>
  <si>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</si>
  <si>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</si>
  <si>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</si>
  <si>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</si>
  <si>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</si>
  <si>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</si>
  <si>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</si>
  <si>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</si>
  <si>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</si>
  <si>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</si>
  <si>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</si>
  <si>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</si>
  <si>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</si>
  <si>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</si>
  <si>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</si>
  <si>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</si>
  <si>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</si>
  <si>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</si>
  <si>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</si>
  <si>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</si>
  <si>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</si>
  <si>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</si>
  <si>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</si>
  <si>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</si>
  <si>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</si>
  <si>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</si>
  <si>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</si>
  <si>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</si>
  <si>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</si>
  <si>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</si>
  <si>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</si>
  <si>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</si>
  <si>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</si>
  <si>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</si>
  <si>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</si>
  <si>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</si>
  <si>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</si>
  <si>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</si>
  <si>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</si>
  <si>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</si>
  <si>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</si>
  <si>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</si>
  <si>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</si>
  <si>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</si>
  <si>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</si>
  <si>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</si>
  <si>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</si>
  <si>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</si>
  <si>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</si>
  <si>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</si>
  <si>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</si>
  <si>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</si>
  <si>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</si>
  <si>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</si>
  <si>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</si>
  <si>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</si>
  <si>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</si>
  <si>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</si>
  <si>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</si>
  <si>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</si>
  <si>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</si>
  <si>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</si>
  <si>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</si>
  <si>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</si>
  <si>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</si>
  <si>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</si>
  <si>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</si>
  <si>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</si>
  <si>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</si>
  <si>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</si>
  <si>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</si>
  <si>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</si>
  <si>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</si>
  <si>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</si>
  <si>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</si>
  <si>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</si>
  <si>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</si>
  <si>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</si>
  <si>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</si>
  <si>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</si>
  <si>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</si>
  <si>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</si>
  <si>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</si>
  <si>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</si>
  <si>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</si>
  <si>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</si>
  <si>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</si>
  <si>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</si>
  <si>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</si>
  <si>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</si>
  <si>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</si>
  <si>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</si>
  <si>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</si>
  <si>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</si>
  <si>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</si>
  <si>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</si>
  <si>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</si>
  <si>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</si>
  <si>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</si>
  <si>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</si>
  <si>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</si>
  <si>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</si>
  <si>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</si>
  <si>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</si>
  <si>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</si>
  <si>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</si>
  <si>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</si>
  <si>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</si>
  <si>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</si>
  <si>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</si>
  <si>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</si>
  <si>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</si>
  <si>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</si>
  <si>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</si>
  <si>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</si>
  <si>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</si>
  <si>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</si>
  <si>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</si>
  <si>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</si>
  <si>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</si>
  <si>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</si>
  <si>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</si>
  <si>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</si>
  <si>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</si>
  <si>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</si>
  <si>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</si>
  <si>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</si>
  <si>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</si>
  <si>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</si>
  <si>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</si>
  <si>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</si>
  <si>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</si>
  <si>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</si>
  <si>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</si>
  <si>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</si>
  <si>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</si>
  <si>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</si>
  <si>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</si>
  <si>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</si>
  <si>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</si>
  <si>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</si>
  <si>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</si>
  <si>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</si>
  <si>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</si>
  <si>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</si>
  <si>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</si>
  <si>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</si>
  <si>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</si>
  <si>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</si>
  <si>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</si>
  <si>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</si>
  <si>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</si>
  <si>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</si>
  <si>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</si>
  <si>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</si>
  <si>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</si>
  <si>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</si>
  <si>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</si>
  <si>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</si>
  <si>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</si>
  <si>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</si>
  <si>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</si>
  <si>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</si>
  <si>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</si>
  <si>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</si>
  <si>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</si>
  <si>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</si>
  <si>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</si>
  <si>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</si>
  <si>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</si>
  <si>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</si>
  <si>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</si>
  <si>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</si>
  <si>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</si>
  <si>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</si>
  <si>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</si>
  <si>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</si>
  <si>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</si>
  <si>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</si>
  <si>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</si>
  <si>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</si>
  <si>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</si>
  <si>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</si>
  <si>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</si>
  <si>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</si>
  <si>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</si>
  <si>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</si>
  <si>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</si>
  <si>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</si>
  <si>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</si>
  <si>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</si>
  <si>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</si>
  <si>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</si>
  <si>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</si>
  <si>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</si>
  <si>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</si>
  <si>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</si>
  <si>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</si>
  <si>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</si>
  <si>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</si>
  <si>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</si>
  <si>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</si>
  <si>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</si>
  <si>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</si>
  <si>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</si>
  <si>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</si>
  <si>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</si>
  <si>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</si>
  <si>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</si>
  <si>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</si>
  <si>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</si>
  <si>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</si>
  <si>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</si>
  <si>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</si>
  <si>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</si>
  <si>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</si>
  <si>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</si>
  <si>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</si>
  <si>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</si>
  <si>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</si>
  <si>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</si>
  <si>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</si>
  <si>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</si>
  <si>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</si>
  <si>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</si>
  <si>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</si>
  <si>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</si>
  <si>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</si>
  <si>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</si>
  <si>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</si>
  <si>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</si>
  <si>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</si>
  <si>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</si>
  <si>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</si>
  <si>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</si>
  <si>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</si>
  <si>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</si>
  <si>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</si>
  <si>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</si>
  <si>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</si>
  <si>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</si>
  <si>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</si>
  <si>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</si>
  <si>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</si>
  <si>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</si>
  <si>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</si>
  <si>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</si>
  <si>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</si>
  <si>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</si>
  <si>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</si>
  <si>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</si>
  <si>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</si>
  <si>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</si>
  <si>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</si>
  <si>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</si>
  <si>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</si>
  <si>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</si>
  <si>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</si>
  <si>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</si>
  <si>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</si>
  <si>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</si>
  <si>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</si>
  <si>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</si>
  <si>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</si>
  <si>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</si>
  <si>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</si>
  <si>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</si>
  <si>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</si>
  <si>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</si>
  <si>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</si>
  <si>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</si>
  <si>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</si>
  <si>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</si>
  <si>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</si>
  <si>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</si>
  <si>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</si>
  <si>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</si>
  <si>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</si>
  <si>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</si>
  <si>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</si>
  <si>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</si>
  <si>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</si>
  <si>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</si>
  <si>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</si>
  <si>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</si>
  <si>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</si>
  <si>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</si>
  <si>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</si>
  <si>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</si>
  <si>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</si>
  <si>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</si>
  <si>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</si>
  <si>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</si>
  <si>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</si>
  <si>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</si>
  <si>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</si>
  <si>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</si>
  <si>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</si>
  <si>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</si>
  <si>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</si>
  <si>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</si>
  <si>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</si>
  <si>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</si>
  <si>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</si>
  <si>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</si>
  <si>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</si>
  <si>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</si>
  <si>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</si>
  <si>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</si>
  <si>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</si>
  <si>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</si>
  <si>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</si>
  <si>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</si>
  <si>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</si>
  <si>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</si>
  <si>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</si>
  <si>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</si>
  <si>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</si>
  <si>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</si>
  <si>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</si>
  <si>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</si>
  <si>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</si>
  <si>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</si>
  <si>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</si>
  <si>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</si>
  <si>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</si>
  <si>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</si>
  <si>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</si>
  <si>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</si>
  <si>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</si>
  <si>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</si>
  <si>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</si>
  <si>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</si>
  <si>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</si>
  <si>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</si>
  <si>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</si>
  <si>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</si>
  <si>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</si>
  <si>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</si>
  <si>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</si>
  <si>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</si>
  <si>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</si>
  <si>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</si>
  <si>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</si>
  <si>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</si>
  <si>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</si>
  <si>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</si>
  <si>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</si>
  <si>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</si>
  <si>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</si>
  <si>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</si>
  <si>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</si>
  <si>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</si>
  <si>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</si>
  <si>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</si>
  <si>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</si>
  <si>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</si>
  <si>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</si>
  <si>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</si>
  <si>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</si>
  <si>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</si>
  <si>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</si>
  <si>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</si>
  <si>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</si>
  <si>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</si>
  <si>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</si>
  <si>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</si>
  <si>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</si>
  <si>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</si>
  <si>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</si>
  <si>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</si>
  <si>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</si>
  <si>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</si>
  <si>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</si>
  <si>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</si>
  <si>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</si>
  <si>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</si>
  <si>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</si>
  <si>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</si>
  <si>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</si>
  <si>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</si>
  <si>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</si>
  <si>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</si>
  <si>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</si>
  <si>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</si>
  <si>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</si>
  <si>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</si>
  <si>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</si>
  <si>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</si>
  <si>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</si>
  <si>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</si>
  <si>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</si>
  <si>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</si>
  <si>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</si>
  <si>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</si>
  <si>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</si>
  <si>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</si>
  <si>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</si>
  <si>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</si>
  <si>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</si>
  <si>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</si>
  <si>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</si>
  <si>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</si>
  <si>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</si>
  <si>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</si>
  <si>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</si>
  <si>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</si>
  <si>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</si>
  <si>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</si>
  <si>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</si>
  <si>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</si>
  <si>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</si>
  <si>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</si>
  <si>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</si>
  <si>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</si>
  <si>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</si>
  <si>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</si>
  <si>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</si>
  <si>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</si>
  <si>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</si>
  <si>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</si>
  <si>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</si>
  <si>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</si>
  <si>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</si>
  <si>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</si>
  <si>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</si>
  <si>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</si>
  <si>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</si>
  <si>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</si>
  <si>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</si>
  <si>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</si>
  <si>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</si>
  <si>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</si>
  <si>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</si>
  <si>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</si>
  <si>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</si>
  <si>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</si>
  <si>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</si>
  <si>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</si>
  <si>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</si>
  <si>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</si>
  <si>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</si>
  <si>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</si>
  <si>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</si>
  <si>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</si>
  <si>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</si>
  <si>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</si>
  <si>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</si>
  <si>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</si>
  <si>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</si>
  <si>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</si>
  <si>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</si>
  <si>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</si>
  <si>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</si>
  <si>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</si>
  <si>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</si>
  <si>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</si>
  <si>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</si>
  <si>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</si>
  <si>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</si>
  <si>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</si>
  <si>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</si>
  <si>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</si>
  <si>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</si>
  <si>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</si>
  <si>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</si>
  <si>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</si>
  <si>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</si>
  <si>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</si>
  <si>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</si>
  <si>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</si>
  <si>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</si>
  <si>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</si>
  <si>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</si>
  <si>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</si>
  <si>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</si>
  <si>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</si>
  <si>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</si>
  <si>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</si>
  <si>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</si>
  <si>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</si>
  <si>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</si>
  <si>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</si>
  <si>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</si>
  <si>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</si>
  <si>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</si>
  <si>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</si>
  <si>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</si>
  <si>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</si>
  <si>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</si>
  <si>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</si>
  <si>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</si>
  <si>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</si>
  <si>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</si>
  <si>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</si>
  <si>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</si>
  <si>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</si>
  <si>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</si>
  <si>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</si>
  <si>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</si>
  <si>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</si>
  <si>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</si>
  <si>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</si>
  <si>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</si>
  <si>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</si>
  <si>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</si>
  <si>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</si>
  <si>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</si>
  <si>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</si>
  <si>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</si>
  <si>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</si>
  <si>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</si>
  <si>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</si>
  <si>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</si>
  <si>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</si>
  <si>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</si>
  <si>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</si>
  <si>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</si>
  <si>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</si>
  <si>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</si>
  <si>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</si>
  <si>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</si>
  <si>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</si>
  <si>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</si>
  <si>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</si>
  <si>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</si>
  <si>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</si>
  <si>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</si>
  <si>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</si>
  <si>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</si>
  <si>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</si>
  <si>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</si>
  <si>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</si>
  <si>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</si>
  <si>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</si>
  <si>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</si>
  <si>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</si>
  <si>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</si>
  <si>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</si>
  <si>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</si>
  <si>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</si>
  <si>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</si>
  <si>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</si>
  <si>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</si>
  <si>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</si>
  <si>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</si>
  <si>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</si>
  <si>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</si>
  <si>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</si>
  <si>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</si>
  <si>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</si>
  <si>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</si>
  <si>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</si>
  <si>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</si>
  <si>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</si>
  <si>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</si>
  <si>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</si>
  <si>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</si>
  <si>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</si>
  <si>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</si>
  <si>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</si>
  <si>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</si>
  <si>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</si>
  <si>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</si>
  <si>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</si>
  <si>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</si>
  <si>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</si>
  <si>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</si>
  <si>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</si>
  <si>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</si>
  <si>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</si>
  <si>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</si>
  <si>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</si>
  <si>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</si>
  <si>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</si>
  <si>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</si>
  <si>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</si>
  <si>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</si>
  <si>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</si>
  <si>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</si>
  <si>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</si>
  <si>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</si>
  <si>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</si>
  <si>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</si>
  <si>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</si>
  <si>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</si>
  <si>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</si>
  <si>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</si>
  <si>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</si>
  <si>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</si>
  <si>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</si>
  <si>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</si>
  <si>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</si>
  <si>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</si>
  <si>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</si>
  <si>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</si>
  <si>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</si>
  <si>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</si>
  <si>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</si>
  <si>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</si>
  <si>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</si>
  <si>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</si>
  <si>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</si>
  <si>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</si>
  <si>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</si>
  <si>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</si>
  <si>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</si>
  <si>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</si>
  <si>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</si>
  <si>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</si>
  <si>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</si>
  <si>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</si>
  <si>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</si>
  <si>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</si>
  <si>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</si>
  <si>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</si>
  <si>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</si>
  <si>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</si>
  <si>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</si>
  <si>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</si>
  <si>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</si>
  <si>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</si>
  <si>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</si>
  <si>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</si>
  <si>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</si>
  <si>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</si>
  <si>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</si>
  <si>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</si>
  <si>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</si>
  <si>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</si>
  <si>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</si>
  <si>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</si>
  <si>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</si>
  <si>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</si>
  <si>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</si>
  <si>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</si>
  <si>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</si>
  <si>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</si>
  <si>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</si>
  <si>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</si>
  <si>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</si>
  <si>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</si>
  <si>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</si>
  <si>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</si>
  <si>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</si>
  <si>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</si>
  <si>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</si>
  <si>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</si>
  <si>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</si>
  <si>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</si>
  <si>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</si>
  <si>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</si>
  <si>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</si>
  <si>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</si>
  <si>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</si>
  <si>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</si>
  <si>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</si>
  <si>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</si>
  <si>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</si>
  <si>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</si>
  <si>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</si>
  <si>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</si>
  <si>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</si>
  <si>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</si>
  <si>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</si>
  <si>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</si>
  <si>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</si>
  <si>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</si>
  <si>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</si>
  <si>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</si>
  <si>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</si>
  <si>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</si>
  <si>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</si>
  <si>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</si>
  <si>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</si>
  <si>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</si>
  <si>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</si>
  <si>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</si>
  <si>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</si>
  <si>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</si>
  <si>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</si>
  <si>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</si>
  <si>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</si>
  <si>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</si>
  <si>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</si>
  <si>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</si>
  <si>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</si>
  <si>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</si>
  <si>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</si>
  <si>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</si>
  <si>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</si>
  <si>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</si>
  <si>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</si>
  <si>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</si>
  <si>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</si>
  <si>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</si>
  <si>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</si>
  <si>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</si>
  <si>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</si>
  <si>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</si>
  <si>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</si>
  <si>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</si>
  <si>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</si>
  <si>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</si>
  <si>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</si>
  <si>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</si>
  <si>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</si>
  <si>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</si>
  <si>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</si>
  <si>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</si>
  <si>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</si>
  <si>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</si>
  <si>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</si>
  <si>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</si>
  <si>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</si>
  <si>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</si>
  <si>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</si>
  <si>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</si>
  <si>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</si>
  <si>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</si>
  <si>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</si>
  <si>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</si>
  <si>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</si>
  <si>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</si>
  <si>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</si>
  <si>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</si>
  <si>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</si>
  <si>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</si>
  <si>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</si>
  <si>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</si>
  <si>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</si>
  <si>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</si>
  <si>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</si>
  <si>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</si>
  <si>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</si>
  <si>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</si>
  <si>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</si>
  <si>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</si>
  <si>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</si>
  <si>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</si>
  <si>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</si>
  <si>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</si>
  <si>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</si>
  <si>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</si>
  <si>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</si>
  <si>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</si>
  <si>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</si>
  <si>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</si>
  <si>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</si>
  <si>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</si>
  <si>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</si>
  <si>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</si>
  <si>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</si>
  <si>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</si>
  <si>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</si>
  <si>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</si>
  <si>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</si>
  <si>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</si>
  <si>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</si>
  <si>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</si>
  <si>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</si>
  <si>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</si>
  <si>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</si>
  <si>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</si>
  <si>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</si>
  <si>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</si>
  <si>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</si>
  <si>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</si>
  <si>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</si>
  <si>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</si>
  <si>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</si>
  <si>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</si>
  <si>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</si>
  <si>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</si>
  <si>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</si>
  <si>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</si>
  <si>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</si>
  <si>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</si>
  <si>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</si>
  <si>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</si>
  <si>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</si>
  <si>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</si>
  <si>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</si>
  <si>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</si>
  <si>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</si>
  <si>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</si>
  <si>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</si>
  <si>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</si>
  <si>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</si>
  <si>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</si>
  <si>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</si>
  <si>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</si>
  <si>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</si>
  <si>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</si>
  <si>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</si>
  <si>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</si>
  <si>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</si>
  <si>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</si>
  <si>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</si>
  <si>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</si>
  <si>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</si>
  <si>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</si>
  <si>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</si>
  <si>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</si>
  <si>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</si>
  <si>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</si>
  <si>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</si>
  <si>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</si>
  <si>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</si>
  <si>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</si>
  <si>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</si>
  <si>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</si>
  <si>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</si>
  <si>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</si>
  <si>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</si>
  <si>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</si>
  <si>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</si>
  <si>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</si>
  <si>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</si>
  <si>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</si>
  <si>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</si>
  <si>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</si>
  <si>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</si>
  <si>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</si>
  <si>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</si>
  <si>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</si>
  <si>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</si>
  <si>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</si>
  <si>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</si>
  <si>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</si>
  <si>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</si>
  <si>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</si>
  <si>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</si>
  <si>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</si>
  <si>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</si>
  <si>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</si>
  <si>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</si>
  <si>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</si>
  <si>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</si>
  <si>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</si>
  <si>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</si>
  <si>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</si>
  <si>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</si>
  <si>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</si>
  <si>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</si>
  <si>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</si>
  <si>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</si>
  <si>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</si>
  <si>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</si>
  <si>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</si>
  <si>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</si>
  <si>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</si>
  <si>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</si>
  <si>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</si>
  <si>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</si>
  <si>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</si>
  <si>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</si>
  <si>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</si>
  <si>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</si>
  <si>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</si>
  <si>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</si>
  <si>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</si>
  <si>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</si>
  <si>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</si>
  <si>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</si>
  <si>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</si>
  <si>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</si>
  <si>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</si>
  <si>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</si>
  <si>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</si>
  <si>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</si>
  <si>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</si>
  <si>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</si>
  <si>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</si>
  <si>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</si>
  <si>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</si>
  <si>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</si>
  <si>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</si>
  <si>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</si>
  <si>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</si>
  <si>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</si>
  <si>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</si>
  <si>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</si>
  <si>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</si>
  <si>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</si>
  <si>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</si>
  <si>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</si>
  <si>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</si>
  <si>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</si>
  <si>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</si>
  <si>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</si>
  <si>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</si>
  <si>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</si>
  <si>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</si>
  <si>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</si>
  <si>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</si>
  <si>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</si>
  <si>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</si>
  <si>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</si>
  <si>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</si>
  <si>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</si>
  <si>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</si>
  <si>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</si>
  <si>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</si>
  <si>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</si>
  <si>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</si>
  <si>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</si>
  <si>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</si>
  <si>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</si>
  <si>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</si>
  <si>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</si>
  <si>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</si>
  <si>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</si>
  <si>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</si>
  <si>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</si>
  <si>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</si>
  <si>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</si>
  <si>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</si>
  <si>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</si>
  <si>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</si>
  <si>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</si>
  <si>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</si>
  <si>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</si>
  <si>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</si>
  <si>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</si>
  <si>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</si>
  <si>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</si>
  <si>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</si>
  <si>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</si>
  <si>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</si>
  <si>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</si>
  <si>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</si>
  <si>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</si>
  <si>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</si>
  <si>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</si>
  <si>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</si>
  <si>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</si>
  <si>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</si>
  <si>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</si>
  <si>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</si>
  <si>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</si>
  <si>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</si>
  <si>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</si>
  <si>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</si>
  <si>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</si>
  <si>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</si>
  <si>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</si>
  <si>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</si>
  <si>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</si>
  <si>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</si>
  <si>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</si>
  <si>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</si>
  <si>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</si>
  <si>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</si>
  <si>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</si>
  <si>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</si>
  <si>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</si>
  <si>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</si>
  <si>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</si>
  <si>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</si>
  <si>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</si>
  <si>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</si>
  <si>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</si>
  <si>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</si>
  <si>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</si>
  <si>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</si>
  <si>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</si>
  <si>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</si>
  <si>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</si>
  <si>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</si>
  <si>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</si>
  <si>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</si>
  <si>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</si>
  <si>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</si>
  <si>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</si>
  <si>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</si>
  <si>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</si>
  <si>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</si>
  <si>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</si>
  <si>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</si>
  <si>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</si>
  <si>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</si>
  <si>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</si>
  <si>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</si>
  <si>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</si>
  <si>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</si>
  <si>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</si>
  <si>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</si>
  <si>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</si>
  <si>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</si>
  <si>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</si>
  <si>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</si>
  <si>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</si>
  <si>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</si>
  <si>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</si>
  <si>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</si>
  <si>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</si>
  <si>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</si>
  <si>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</si>
  <si>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</si>
  <si>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</si>
  <si>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</si>
  <si>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</si>
  <si>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</si>
  <si>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</si>
  <si>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</si>
  <si>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</si>
  <si>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</si>
  <si>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</si>
  <si>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</si>
  <si>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</si>
  <si>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</si>
  <si>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</si>
  <si>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</si>
  <si>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</si>
  <si>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</si>
  <si>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</si>
  <si>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</si>
  <si>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</si>
  <si>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</si>
  <si>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</si>
  <si>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</si>
  <si>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</si>
  <si>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</si>
  <si>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</si>
  <si>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</si>
  <si>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</si>
  <si>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</si>
  <si>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</si>
  <si>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</si>
  <si>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</si>
  <si>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</si>
  <si>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</si>
  <si>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</si>
  <si>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</si>
  <si>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</si>
  <si>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</si>
  <si>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</si>
  <si>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</si>
  <si>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</si>
  <si>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</si>
  <si>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</si>
  <si>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</si>
  <si>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</si>
  <si>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</si>
  <si>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</si>
  <si>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</si>
  <si>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</si>
  <si>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</si>
  <si>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</si>
  <si>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</si>
  <si>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</si>
  <si>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</si>
  <si>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</si>
  <si>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</si>
  <si>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</si>
  <si>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</si>
  <si>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</si>
  <si>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</si>
  <si>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</si>
  <si>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</si>
  <si>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</si>
  <si>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</si>
  <si>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</si>
  <si>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</si>
  <si>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</si>
  <si>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</si>
  <si>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</si>
  <si>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</si>
  <si>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</si>
  <si>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</si>
  <si>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</si>
  <si>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</si>
  <si>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</si>
  <si>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</si>
  <si>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</si>
  <si>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</si>
  <si>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</si>
  <si>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</si>
  <si>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</si>
  <si>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</si>
  <si>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</si>
  <si>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</si>
  <si>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</si>
  <si>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</si>
  <si>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</si>
  <si>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</si>
  <si>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</si>
  <si>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</si>
  <si>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</si>
  <si>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</si>
  <si>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</si>
  <si>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</si>
  <si>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</si>
  <si>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</si>
  <si>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</si>
  <si>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</si>
  <si>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</si>
  <si>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</si>
  <si>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</si>
  <si>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</si>
  <si>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</si>
  <si>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</si>
  <si>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</si>
  <si>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</si>
  <si>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</si>
  <si>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</si>
  <si>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</si>
  <si>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</si>
  <si>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</si>
  <si>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</si>
  <si>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</si>
  <si>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</si>
  <si>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</si>
  <si>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</si>
  <si>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</si>
  <si>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</si>
  <si>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</si>
  <si>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</si>
  <si>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</si>
  <si>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</si>
  <si>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</si>
  <si>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</si>
  <si>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</si>
  <si>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</si>
  <si>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</si>
  <si>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</si>
  <si>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</si>
  <si>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</si>
  <si>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</si>
  <si>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</si>
  <si>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</si>
  <si>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</si>
  <si>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</si>
  <si>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</si>
  <si>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</si>
  <si>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</si>
  <si>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</si>
  <si>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</si>
  <si>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</si>
  <si>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</si>
  <si>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</si>
  <si>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</si>
  <si>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</si>
  <si>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</si>
  <si>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</si>
  <si>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</si>
  <si>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</si>
  <si>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</si>
  <si>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</si>
  <si>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</si>
  <si>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</si>
  <si>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</si>
  <si>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</si>
  <si>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</si>
  <si>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</si>
  <si>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</si>
  <si>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</si>
  <si>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</si>
  <si>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</si>
  <si>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</si>
  <si>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</si>
  <si>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</si>
  <si>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</si>
  <si>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</si>
  <si>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</si>
  <si>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</si>
  <si>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</si>
  <si>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</si>
  <si>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</si>
  <si>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</si>
  <si>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</si>
  <si>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</si>
  <si>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</si>
  <si>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</si>
  <si>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</si>
  <si>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</si>
  <si>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</si>
  <si>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</si>
  <si>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</si>
  <si>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</si>
  <si>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</si>
  <si>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</si>
  <si>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</si>
  <si>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</si>
  <si>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</si>
  <si>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</si>
  <si>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</si>
  <si>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</si>
  <si>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</si>
  <si>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</si>
  <si>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</si>
  <si>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</si>
  <si>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</si>
  <si>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</si>
  <si>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</si>
  <si>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</si>
  <si>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</si>
  <si>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</si>
  <si>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</si>
  <si>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</si>
  <si>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</si>
  <si>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</si>
  <si>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</si>
  <si>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</si>
  <si>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</si>
  <si>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</si>
  <si>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</si>
  <si>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</si>
  <si>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</si>
  <si>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</si>
  <si>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</si>
  <si>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</si>
  <si>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</si>
  <si>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</si>
  <si>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</si>
  <si>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</si>
  <si>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</si>
  <si>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</si>
  <si>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</si>
  <si>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</si>
  <si>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</si>
  <si>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</si>
  <si>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</si>
  <si>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</si>
  <si>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</si>
  <si>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</si>
  <si>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</si>
  <si>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</si>
  <si>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</si>
  <si>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</si>
  <si>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</si>
  <si>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</si>
  <si>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</si>
  <si>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</si>
  <si>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</si>
  <si>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</si>
  <si>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</si>
  <si>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</si>
  <si>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</si>
  <si>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</si>
  <si>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</si>
  <si>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</si>
  <si>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</si>
  <si>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</si>
  <si>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</si>
  <si>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</si>
  <si>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</si>
  <si>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</si>
  <si>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</si>
  <si>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</si>
  <si>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</si>
  <si>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</si>
  <si>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</si>
  <si>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</si>
  <si>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</si>
  <si>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</si>
  <si>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</si>
  <si>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</si>
  <si>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</si>
  <si>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</si>
  <si>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</si>
  <si>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</si>
  <si>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</si>
  <si>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</si>
  <si>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</si>
  <si>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</si>
  <si>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</si>
  <si>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</si>
  <si>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</si>
  <si>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</si>
  <si>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</si>
  <si>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</si>
  <si>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</si>
  <si>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</si>
  <si>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</si>
  <si>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</si>
  <si>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</si>
  <si>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</si>
  <si>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</si>
  <si>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</si>
  <si>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</si>
  <si>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</si>
  <si>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</si>
  <si>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</si>
  <si>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</si>
  <si>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</si>
  <si>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</si>
  <si>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</si>
  <si>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</si>
  <si>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</si>
  <si>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</si>
  <si>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</si>
  <si>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</si>
  <si>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</si>
  <si>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</si>
  <si>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</si>
  <si>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</si>
  <si>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</si>
  <si>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</si>
  <si>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</si>
  <si>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</si>
  <si>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</si>
  <si>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</si>
  <si>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</si>
  <si>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</si>
  <si>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</si>
  <si>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</si>
  <si>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</si>
  <si>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</si>
  <si>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</si>
  <si>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</si>
  <si>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</si>
  <si>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</si>
  <si>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</si>
  <si>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</si>
  <si>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</si>
  <si>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</si>
  <si>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</si>
  <si>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</si>
  <si>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</si>
  <si>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</si>
  <si>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</si>
  <si>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</si>
  <si>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</si>
  <si>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</si>
  <si>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</si>
  <si>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</si>
  <si>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</si>
  <si>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</si>
  <si>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</si>
  <si>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</si>
  <si>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</si>
  <si>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</si>
  <si>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</si>
  <si>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</si>
  <si>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</si>
  <si>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</si>
  <si>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</si>
  <si>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</si>
  <si>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</si>
  <si>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</si>
  <si>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</si>
  <si>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</si>
  <si>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</si>
  <si>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</si>
  <si>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</si>
  <si>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</si>
  <si>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</si>
  <si>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</si>
  <si>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</si>
  <si>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</si>
  <si>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</si>
  <si>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</si>
  <si>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</si>
  <si>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</si>
  <si>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</si>
  <si>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</si>
  <si>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</si>
  <si>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</si>
  <si>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</si>
  <si>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</si>
  <si>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</si>
  <si>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</si>
  <si>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</si>
  <si>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</si>
  <si>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</si>
  <si>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</si>
  <si>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</si>
  <si>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</si>
  <si>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</si>
  <si>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</si>
  <si>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</si>
  <si>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</si>
  <si>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</si>
  <si>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</si>
  <si>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</si>
  <si>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</si>
  <si>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</si>
  <si>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</si>
  <si>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</si>
  <si>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</si>
  <si>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</si>
  <si>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</si>
  <si>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</si>
  <si>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</si>
  <si>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</si>
  <si>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</si>
  <si>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</si>
  <si>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</si>
  <si>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</si>
  <si>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</si>
  <si>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</si>
  <si>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</si>
  <si>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</si>
  <si>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</si>
  <si>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</si>
  <si>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</si>
  <si>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</si>
  <si>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</si>
  <si>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</si>
  <si>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</si>
  <si>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</si>
  <si>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</si>
  <si>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</si>
  <si>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</si>
  <si>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</si>
  <si>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</si>
  <si>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</si>
  <si>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</si>
  <si>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</si>
  <si>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</si>
  <si>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</si>
  <si>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</si>
  <si>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</si>
  <si>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</si>
  <si>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</si>
  <si>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</si>
  <si>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</si>
  <si>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</si>
  <si>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</si>
  <si>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</si>
  <si>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</si>
  <si>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</si>
  <si>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</si>
  <si>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</si>
  <si>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</si>
  <si>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</si>
  <si>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</si>
  <si>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</si>
  <si>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</si>
  <si>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</si>
  <si>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</si>
  <si>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</si>
  <si>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</si>
  <si>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</si>
  <si>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</si>
  <si>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</si>
  <si>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</si>
  <si>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</si>
  <si>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</si>
  <si>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</si>
  <si>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</si>
  <si>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</si>
  <si>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</si>
  <si>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</si>
  <si>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</si>
  <si>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</si>
  <si>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</si>
  <si>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</si>
  <si>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</si>
  <si>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</si>
  <si>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</si>
  <si>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</si>
  <si>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</si>
  <si>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</si>
  <si>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</si>
  <si>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</si>
  <si>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</si>
  <si>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</si>
  <si>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</si>
  <si>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</si>
  <si>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</si>
  <si>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</si>
  <si>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</si>
  <si>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</si>
  <si>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</si>
  <si>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</si>
  <si>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</si>
  <si>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</si>
  <si>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</si>
  <si>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</si>
  <si>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</si>
  <si>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</si>
  <si>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</si>
  <si>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</si>
  <si>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</si>
  <si>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</si>
  <si>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</si>
  <si>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</si>
  <si>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</si>
  <si>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</si>
  <si>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</si>
  <si>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</si>
  <si>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</si>
  <si>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</si>
  <si>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</si>
  <si>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</si>
  <si>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</si>
  <si>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</si>
  <si>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</si>
  <si>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</si>
  <si>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</si>
  <si>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</si>
  <si>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</si>
  <si>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</si>
  <si>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</si>
  <si>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</si>
  <si>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</si>
  <si>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</si>
  <si>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</si>
  <si>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</si>
  <si>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</si>
  <si>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</si>
  <si>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</si>
  <si>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</si>
  <si>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</si>
  <si>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</si>
  <si>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</si>
  <si>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</si>
  <si>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</si>
  <si>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</si>
  <si>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</si>
  <si>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</si>
  <si>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</si>
  <si>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</si>
  <si>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</si>
  <si>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</si>
  <si>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</si>
  <si>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</si>
  <si>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</si>
  <si>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</si>
  <si>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</si>
  <si>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</si>
  <si>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</si>
  <si>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</si>
  <si>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</si>
  <si>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</si>
  <si>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</si>
  <si>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</si>
  <si>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</si>
  <si>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</si>
  <si>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</si>
  <si>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</si>
  <si>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</si>
  <si>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</si>
  <si>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</si>
  <si>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</si>
  <si>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</si>
  <si>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</si>
  <si>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</si>
  <si>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</si>
  <si>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</si>
  <si>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</si>
  <si>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</si>
  <si>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</si>
  <si>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</si>
  <si>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</si>
  <si>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</si>
  <si>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</si>
  <si>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</si>
  <si>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</si>
  <si>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</si>
  <si>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</si>
  <si>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</si>
  <si>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</si>
  <si>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</si>
  <si>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</si>
  <si>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</si>
  <si>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</si>
  <si>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</si>
  <si>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</si>
  <si>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</si>
  <si>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</si>
  <si>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</si>
  <si>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</si>
  <si>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</si>
  <si>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</si>
  <si>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</si>
  <si>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</si>
  <si>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</si>
  <si>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</si>
  <si>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</si>
  <si>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</si>
  <si>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</si>
  <si>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</si>
  <si>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</si>
  <si>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</si>
  <si>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</si>
  <si>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</si>
  <si>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</si>
  <si>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</si>
  <si>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</si>
  <si>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</si>
  <si>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</si>
  <si>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</si>
  <si>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</si>
  <si>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</si>
  <si>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</si>
  <si>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</si>
  <si>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</si>
  <si>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</si>
  <si>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</si>
  <si>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</si>
  <si>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</si>
  <si>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</si>
  <si>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</si>
  <si>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</si>
  <si>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</si>
  <si>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</si>
  <si>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</si>
  <si>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</si>
  <si>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</si>
  <si>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</si>
  <si>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</si>
  <si>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</si>
  <si>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</si>
  <si>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</si>
  <si>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</si>
  <si>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</si>
  <si>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</si>
  <si>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</si>
  <si>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</si>
  <si>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</si>
  <si>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</si>
  <si>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</si>
  <si>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</si>
  <si>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</si>
  <si>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</si>
  <si>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</si>
  <si>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</si>
  <si>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</si>
  <si>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</si>
  <si>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</si>
  <si>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</si>
  <si>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</si>
  <si>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</si>
  <si>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</si>
  <si>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</si>
  <si>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</si>
  <si>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</si>
  <si>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</si>
  <si>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</si>
  <si>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</si>
  <si>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</si>
  <si>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</si>
  <si>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</si>
  <si>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</si>
  <si>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</si>
  <si>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</si>
  <si>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</si>
  <si>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</si>
  <si>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</si>
  <si>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</si>
  <si>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</si>
  <si>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</si>
  <si>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</si>
  <si>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</si>
  <si>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</si>
  <si>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</si>
  <si>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</si>
  <si>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</si>
  <si>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</si>
  <si>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</si>
  <si>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</si>
  <si>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</si>
  <si>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</si>
  <si>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</si>
  <si>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</si>
  <si>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</si>
  <si>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</si>
  <si>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</si>
  <si>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</si>
  <si>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</si>
  <si>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</si>
  <si>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</si>
  <si>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</si>
  <si>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</si>
  <si>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</si>
  <si>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</si>
  <si>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</si>
  <si>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</si>
  <si>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</si>
  <si>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</si>
  <si>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</si>
  <si>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</si>
  <si>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</si>
  <si>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</si>
  <si>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</si>
  <si>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</si>
  <si>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</si>
  <si>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</si>
  <si>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</si>
  <si>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</si>
  <si>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</si>
  <si>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</si>
  <si>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</si>
  <si>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</si>
  <si>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</si>
  <si>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</si>
  <si>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</si>
  <si>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</si>
  <si>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</si>
  <si>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</si>
  <si>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</si>
  <si>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</si>
  <si>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</si>
  <si>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</si>
  <si>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</si>
  <si>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</si>
  <si>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</si>
  <si>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</si>
  <si>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</si>
  <si>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</si>
  <si>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</si>
  <si>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</si>
  <si>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</si>
  <si>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</si>
  <si>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</si>
  <si>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</si>
  <si>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</si>
  <si>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</si>
  <si>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</si>
  <si>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</si>
  <si>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</si>
  <si>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</si>
  <si>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</si>
  <si>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</si>
  <si>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</si>
  <si>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</si>
  <si>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</si>
  <si>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</si>
  <si>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</si>
  <si>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</si>
  <si>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</si>
  <si>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</si>
  <si>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</si>
  <si>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</si>
  <si>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</si>
  <si>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</si>
  <si>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</si>
  <si>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</si>
  <si>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</si>
  <si>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</si>
  <si>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</si>
  <si>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</si>
  <si>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</si>
  <si>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</si>
  <si>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</si>
  <si>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</si>
  <si>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</si>
  <si>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</si>
  <si>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</si>
  <si>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</si>
  <si>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</si>
  <si>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</si>
  <si>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</si>
  <si>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</si>
  <si>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</si>
  <si>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</si>
  <si>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</si>
  <si>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</si>
  <si>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</si>
  <si>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</si>
  <si>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</si>
  <si>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</si>
  <si>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</si>
  <si>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</si>
  <si>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</si>
  <si>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</si>
  <si>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</si>
  <si>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</si>
  <si>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</si>
  <si>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</si>
  <si>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</si>
  <si>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</si>
  <si>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</si>
  <si>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</si>
  <si>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</si>
  <si>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</si>
  <si>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</si>
  <si>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</si>
  <si>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</si>
  <si>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</si>
  <si>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</si>
  <si>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</si>
  <si>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</si>
  <si>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</si>
  <si>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</si>
  <si>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</si>
  <si>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</si>
  <si>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</si>
  <si>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</si>
  <si>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</si>
  <si>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</si>
  <si>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</si>
  <si>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</si>
  <si>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</si>
  <si>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</si>
  <si>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</si>
  <si>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</si>
  <si>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</si>
  <si>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</si>
  <si>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</si>
  <si>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</si>
  <si>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</si>
  <si>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</si>
  <si>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</si>
  <si>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</si>
  <si>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</si>
  <si>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</si>
  <si>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</si>
  <si>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</si>
  <si>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</si>
  <si>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</si>
  <si>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</si>
  <si>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</si>
  <si>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</si>
  <si>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</si>
  <si>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</si>
  <si>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</si>
  <si>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</si>
  <si>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</si>
  <si>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</si>
  <si>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</si>
  <si>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</si>
  <si>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</si>
  <si>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</si>
  <si>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</si>
  <si>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</si>
  <si>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</si>
  <si>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</si>
  <si>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</si>
  <si>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</si>
  <si>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</si>
  <si>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</si>
  <si>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</si>
  <si>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</si>
  <si>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</si>
  <si>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</si>
  <si>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</si>
  <si>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</si>
  <si>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</si>
  <si>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</si>
  <si>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</si>
  <si>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</si>
  <si>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</si>
  <si>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</si>
  <si>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</si>
  <si>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</si>
  <si>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</si>
  <si>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</si>
  <si>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</si>
  <si>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</si>
  <si>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</si>
  <si>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</si>
  <si>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</si>
  <si>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</si>
  <si>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</si>
  <si>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</si>
  <si>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</si>
  <si>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</si>
  <si>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</si>
  <si>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</si>
  <si>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</si>
  <si>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</si>
  <si>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</si>
  <si>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</si>
  <si>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</si>
  <si>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</si>
  <si>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</si>
  <si>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</si>
  <si>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</si>
  <si>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</si>
  <si>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</si>
  <si>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</si>
  <si>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</si>
  <si>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</si>
  <si>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</si>
  <si>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</si>
  <si>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</si>
  <si>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</si>
  <si>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</si>
  <si>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</si>
  <si>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</si>
  <si>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</si>
  <si>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</si>
  <si>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</si>
  <si>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</si>
  <si>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</si>
  <si>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</si>
  <si>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</si>
  <si>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</si>
  <si>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</si>
  <si>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</si>
  <si>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</si>
  <si>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</si>
  <si>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</si>
  <si>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</si>
  <si>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</si>
  <si>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</si>
  <si>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</si>
  <si>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</si>
  <si>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</si>
  <si>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</si>
  <si>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</si>
  <si>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</si>
  <si>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</si>
  <si>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</si>
  <si>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</si>
  <si>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</si>
  <si>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</si>
  <si>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</si>
  <si>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</si>
  <si>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</si>
  <si>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</si>
  <si>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</si>
  <si>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</si>
  <si>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</si>
  <si>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</si>
  <si>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</si>
  <si>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</si>
  <si>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</si>
  <si>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</si>
  <si>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</si>
  <si>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</si>
  <si>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</si>
  <si>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</si>
  <si>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</si>
  <si>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</si>
  <si>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</si>
  <si>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</si>
  <si>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</si>
  <si>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</si>
  <si>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</si>
  <si>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</si>
  <si>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</si>
  <si>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</si>
  <si>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</si>
  <si>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</si>
  <si>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</si>
  <si>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</si>
  <si>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</si>
  <si>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</si>
  <si>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</si>
  <si>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</si>
  <si>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</si>
  <si>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</si>
  <si>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</si>
  <si>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</si>
  <si>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</si>
  <si>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</si>
  <si>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</si>
  <si>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</si>
  <si>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</si>
  <si>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</si>
  <si>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</si>
  <si>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</si>
  <si>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</si>
  <si>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</si>
  <si>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</si>
  <si>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</si>
  <si>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</si>
  <si>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</si>
  <si>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</si>
  <si>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</si>
  <si>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</si>
  <si>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</si>
  <si>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</si>
  <si>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</si>
  <si>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</si>
  <si>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</si>
  <si>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</si>
  <si>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</si>
  <si>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</si>
  <si>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</si>
  <si>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</si>
  <si>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</si>
  <si>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</si>
  <si>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</si>
  <si>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</si>
  <si>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</si>
  <si>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</si>
  <si>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</si>
  <si>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</si>
  <si>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</si>
  <si>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</si>
  <si>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</si>
  <si>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</si>
  <si>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</si>
  <si>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</si>
  <si>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</si>
  <si>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</si>
  <si>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</si>
  <si>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</si>
  <si>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</si>
  <si>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</si>
  <si>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</si>
  <si>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</si>
  <si>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</si>
  <si>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</si>
  <si>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</si>
  <si>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</si>
  <si>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</si>
  <si>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</si>
  <si>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</si>
  <si>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</si>
  <si>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</si>
  <si>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</si>
  <si>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</si>
  <si>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</si>
  <si>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</si>
  <si>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</si>
  <si>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</si>
  <si>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</si>
  <si>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</si>
  <si>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</si>
  <si>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</si>
  <si>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</si>
  <si>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</si>
  <si>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</si>
  <si>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</si>
  <si>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</si>
  <si>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</si>
  <si>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</si>
  <si>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</si>
  <si>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</si>
  <si>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</si>
  <si>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</si>
  <si>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</si>
  <si>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</si>
  <si>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</si>
  <si>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</si>
  <si>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</si>
  <si>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</si>
  <si>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</si>
  <si>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</si>
  <si>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</si>
  <si>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</si>
  <si>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</si>
  <si>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</si>
  <si>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</si>
  <si>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</si>
  <si>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</si>
  <si>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</si>
  <si>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</si>
  <si>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</si>
  <si>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</si>
  <si>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</si>
  <si>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</si>
  <si>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</si>
  <si>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</si>
  <si>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</si>
  <si>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</si>
  <si>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</si>
  <si>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</si>
  <si>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</si>
  <si>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</si>
  <si>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</si>
  <si>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</si>
  <si>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</si>
  <si>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</si>
  <si>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</si>
  <si>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</si>
  <si>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</si>
  <si>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</si>
  <si>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</si>
  <si>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</si>
  <si>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</si>
  <si>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</si>
  <si>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</si>
  <si>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</si>
  <si>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</si>
  <si>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</si>
  <si>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</si>
  <si>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</si>
  <si>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</si>
  <si>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</si>
  <si>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</si>
  <si>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</si>
  <si>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</si>
  <si>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</si>
  <si>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</si>
  <si>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</si>
  <si>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</si>
  <si>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</si>
  <si>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</si>
  <si>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</si>
  <si>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</si>
  <si>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</si>
  <si>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</si>
  <si>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</si>
  <si>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</si>
  <si>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</si>
  <si>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</si>
  <si>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</si>
  <si>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</si>
  <si>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</si>
  <si>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</si>
  <si>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</si>
  <si>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</si>
  <si>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</si>
  <si>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</si>
  <si>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</si>
  <si>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</si>
  <si>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</si>
  <si>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</si>
  <si>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</si>
  <si>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</si>
  <si>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</si>
  <si>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</si>
  <si>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</si>
  <si>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</si>
  <si>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</si>
  <si>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</si>
  <si>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</si>
  <si>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</si>
  <si>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</si>
  <si>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</si>
  <si>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</si>
  <si>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</si>
  <si>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</si>
  <si>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</si>
  <si>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</si>
  <si>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</si>
  <si>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</si>
  <si>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</si>
  <si>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</si>
  <si>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</si>
  <si>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</si>
  <si>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</si>
  <si>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</si>
  <si>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</si>
  <si>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</si>
  <si>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</si>
  <si>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</si>
  <si>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</si>
  <si>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</si>
  <si>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</si>
  <si>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</si>
  <si>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</si>
  <si>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</si>
  <si>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</si>
  <si>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</si>
  <si>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</si>
  <si>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</si>
  <si>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</si>
  <si>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</si>
  <si>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</si>
  <si>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</si>
  <si>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</si>
  <si>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</si>
  <si>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</si>
  <si>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</si>
  <si>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</si>
  <si>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</si>
  <si>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</si>
  <si>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</si>
  <si>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</si>
  <si>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</si>
  <si>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</si>
  <si>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</si>
  <si>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</si>
  <si>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</si>
  <si>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</si>
  <si>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</si>
  <si>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</si>
  <si>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</si>
  <si>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</si>
  <si>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</si>
  <si>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</si>
  <si>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</si>
  <si>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</si>
  <si>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</si>
  <si>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</si>
  <si>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</si>
  <si>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</si>
  <si>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</si>
  <si>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</si>
  <si>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</si>
  <si>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</si>
  <si>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</si>
  <si>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</si>
  <si>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</si>
  <si>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</si>
  <si>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</si>
  <si>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</si>
  <si>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</si>
  <si>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</si>
  <si>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</si>
  <si>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</si>
  <si>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</si>
  <si>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</si>
  <si>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</si>
  <si>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</si>
  <si>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</si>
  <si>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</si>
  <si>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</si>
  <si>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</si>
  <si>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</si>
  <si>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</si>
  <si>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</si>
  <si>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</si>
  <si>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</si>
  <si>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</si>
  <si>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</si>
  <si>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</si>
  <si>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</si>
  <si>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</si>
  <si>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</si>
  <si>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</si>
  <si>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</si>
  <si>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</si>
  <si>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</si>
  <si>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</si>
  <si>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</si>
  <si>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</si>
  <si>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</si>
  <si>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</si>
  <si>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</si>
  <si>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</si>
  <si>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</si>
  <si>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</si>
  <si>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</si>
  <si>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</si>
  <si>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</si>
  <si>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</si>
  <si>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</si>
  <si>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</si>
  <si>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</si>
  <si>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</si>
  <si>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</si>
  <si>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</si>
  <si>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</si>
  <si>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</si>
  <si>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</si>
  <si>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</si>
  <si>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</si>
  <si>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</si>
  <si>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</si>
  <si>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</si>
  <si>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</si>
  <si>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</si>
  <si>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</si>
  <si>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</si>
  <si>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</si>
  <si>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</si>
  <si>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</si>
  <si>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</si>
  <si>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</si>
  <si>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</si>
  <si>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</si>
  <si>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</si>
  <si>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</si>
  <si>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</si>
  <si>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</si>
  <si>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</si>
  <si>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</si>
  <si>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</si>
  <si>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</si>
  <si>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</si>
  <si>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</si>
  <si>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</si>
  <si>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</si>
  <si>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</si>
  <si>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</si>
  <si>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</si>
  <si>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</si>
  <si>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</si>
  <si>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</si>
  <si>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</si>
  <si>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</si>
  <si>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</si>
  <si>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</si>
  <si>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</si>
  <si>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</si>
  <si>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</si>
  <si>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</si>
  <si>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</si>
  <si>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</si>
  <si>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</si>
  <si>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</si>
  <si>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</si>
  <si>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</si>
  <si>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</si>
  <si>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</si>
  <si>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</si>
  <si>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</si>
  <si>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</si>
  <si>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</si>
  <si>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</si>
  <si>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</si>
  <si>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</si>
  <si>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</si>
  <si>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</si>
  <si>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</si>
  <si>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</si>
  <si>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</si>
  <si>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</si>
  <si>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</si>
  <si>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</si>
  <si>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</si>
  <si>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</si>
  <si>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</si>
  <si>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</si>
  <si>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</si>
  <si>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</si>
  <si>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</si>
  <si>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</si>
  <si>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</si>
  <si>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</si>
  <si>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</si>
  <si>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</si>
  <si>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</si>
  <si>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</si>
  <si>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</si>
  <si>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</si>
  <si>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</si>
  <si>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</si>
  <si>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</si>
  <si>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</si>
  <si>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</si>
  <si>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</si>
  <si>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</si>
  <si>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</si>
  <si>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</si>
  <si>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</si>
  <si>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</si>
  <si>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</si>
  <si>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</si>
  <si>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</si>
  <si>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</si>
  <si>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</si>
  <si>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</si>
  <si>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</si>
  <si>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</si>
  <si>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</si>
  <si>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</si>
  <si>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</si>
  <si>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</si>
  <si>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</si>
  <si>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</si>
  <si>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</si>
  <si>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</si>
  <si>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</si>
  <si>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</si>
  <si>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</si>
  <si>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</si>
  <si>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</si>
  <si>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</si>
  <si>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</si>
  <si>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</si>
  <si>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</si>
  <si>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</si>
  <si>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</si>
  <si>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</si>
  <si>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</si>
  <si>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</si>
  <si>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</si>
  <si>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</si>
  <si>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</si>
  <si>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</si>
  <si>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</si>
  <si>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</si>
  <si>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</si>
  <si>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</si>
  <si>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</si>
  <si>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</si>
  <si>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</si>
  <si>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</si>
  <si>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</si>
  <si>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</si>
  <si>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</si>
  <si>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</si>
  <si>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</si>
  <si>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</si>
  <si>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</si>
  <si>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</si>
  <si>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</si>
  <si>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</si>
  <si>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</si>
  <si>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</si>
  <si>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</si>
  <si>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</si>
  <si>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</si>
  <si>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</si>
  <si>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</si>
  <si>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</si>
  <si>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</si>
  <si>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</si>
  <si>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</si>
  <si>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</si>
  <si>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</si>
  <si>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</si>
  <si>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</si>
  <si>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</si>
  <si>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</si>
  <si>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</si>
  <si>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</si>
  <si>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</si>
  <si>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</si>
  <si>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</si>
  <si>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</si>
  <si>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</si>
  <si>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</si>
  <si>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</si>
  <si>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</si>
  <si>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</si>
  <si>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</si>
  <si>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</si>
  <si>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</si>
  <si>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</si>
  <si>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</si>
  <si>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</si>
  <si>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</si>
  <si>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</si>
  <si>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</si>
  <si>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</si>
  <si>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</si>
  <si>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</si>
  <si>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</si>
  <si>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</si>
  <si>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</si>
  <si>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</si>
  <si>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</si>
  <si>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</si>
  <si>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</si>
  <si>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</si>
  <si>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</si>
  <si>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</si>
  <si>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</si>
  <si>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</si>
  <si>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</si>
  <si>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</si>
  <si>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</si>
  <si>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</si>
  <si>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</si>
  <si>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</si>
  <si>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</si>
  <si>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</si>
  <si>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</si>
  <si>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</si>
  <si>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</si>
  <si>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</si>
  <si>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</si>
  <si>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</si>
  <si>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</si>
  <si>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</si>
  <si>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</si>
  <si>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</si>
  <si>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</si>
  <si>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</si>
  <si>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</si>
  <si>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</si>
  <si>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</si>
  <si>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</si>
  <si>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</si>
  <si>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</si>
  <si>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</si>
  <si>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</si>
  <si>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</si>
  <si>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</si>
  <si>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</si>
  <si>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</si>
  <si>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</si>
  <si>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</si>
  <si>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</si>
  <si>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</si>
  <si>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</si>
  <si>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</si>
  <si>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</si>
  <si>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</si>
  <si>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</si>
  <si>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</si>
  <si>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</si>
  <si>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</si>
  <si>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</si>
  <si>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</si>
  <si>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</si>
  <si>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</si>
  <si>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</si>
  <si>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</si>
  <si>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</si>
  <si>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</si>
  <si>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</si>
  <si>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</si>
  <si>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</si>
  <si>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</si>
  <si>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</si>
  <si>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</si>
  <si>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</si>
  <si>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</si>
  <si>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</si>
  <si>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</si>
  <si>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</si>
  <si>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</si>
  <si>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</si>
  <si>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</si>
  <si>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</si>
  <si>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</si>
  <si>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</si>
  <si>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</si>
  <si>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</si>
  <si>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</si>
  <si>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</si>
  <si>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</si>
  <si>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</si>
  <si>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</si>
  <si>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</si>
  <si>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</si>
  <si>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</si>
  <si>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</si>
  <si>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</si>
  <si>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</si>
  <si>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</si>
  <si>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</si>
  <si>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</si>
  <si>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</si>
  <si>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</si>
  <si>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</si>
  <si>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</si>
  <si>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</si>
  <si>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</si>
  <si>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</si>
  <si>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</si>
  <si>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</si>
  <si>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</si>
  <si>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</si>
  <si>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</si>
  <si>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</si>
  <si>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</si>
  <si>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</si>
  <si>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</si>
  <si>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</si>
  <si>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</si>
  <si>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</si>
  <si>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</si>
  <si>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</si>
  <si>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</si>
  <si>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</si>
  <si>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</si>
  <si>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</si>
  <si>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</si>
  <si>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</si>
  <si>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</si>
  <si>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</si>
  <si>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</si>
  <si>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</si>
  <si>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</si>
  <si>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</si>
  <si>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</si>
  <si>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</si>
  <si>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</si>
  <si>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</si>
  <si>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</si>
  <si>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</si>
  <si>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</si>
  <si>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</si>
  <si>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</si>
  <si>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</si>
  <si>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</si>
  <si>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</si>
  <si>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</si>
  <si>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</si>
  <si>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</si>
  <si>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</si>
  <si>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</si>
  <si>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</si>
  <si>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</si>
  <si>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</si>
  <si>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</si>
  <si>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</si>
  <si>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</si>
  <si>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</si>
  <si>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</si>
  <si>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</si>
  <si>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</si>
  <si>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</si>
  <si>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</si>
  <si>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</si>
  <si>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</si>
  <si>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</si>
  <si>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</si>
  <si>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</si>
  <si>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</si>
  <si>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</si>
  <si>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</si>
  <si>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</si>
  <si>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</si>
  <si>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</si>
  <si>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</si>
  <si>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</si>
  <si>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</si>
  <si>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</si>
  <si>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</si>
  <si>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</si>
  <si>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</si>
  <si>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</si>
  <si>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</si>
  <si>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</si>
  <si>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</si>
  <si>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</si>
  <si>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</si>
  <si>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</si>
  <si>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</si>
  <si>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</si>
  <si>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</si>
  <si>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</si>
  <si>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</si>
  <si>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</si>
  <si>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</si>
  <si>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</si>
  <si>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</si>
  <si>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</si>
  <si>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</si>
  <si>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</si>
  <si>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</si>
  <si>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</si>
  <si>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</si>
  <si>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</si>
  <si>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</si>
  <si>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</si>
  <si>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</si>
  <si>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</si>
  <si>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</si>
  <si>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</si>
  <si>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</si>
  <si>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</si>
  <si>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</si>
  <si>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</si>
  <si>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</si>
  <si>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</si>
  <si>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</si>
  <si>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</si>
  <si>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</si>
  <si>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</si>
  <si>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</si>
  <si>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</si>
  <si>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</si>
  <si>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</si>
  <si>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</si>
  <si>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</si>
  <si>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</si>
  <si>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</si>
  <si>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</si>
  <si>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</si>
  <si>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</si>
  <si>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</si>
  <si>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</si>
  <si>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</si>
  <si>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</si>
  <si>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</si>
  <si>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</si>
  <si>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</si>
  <si>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</si>
  <si>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</si>
  <si>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</si>
  <si>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</si>
  <si>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</si>
  <si>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</si>
  <si>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</si>
  <si>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</si>
  <si>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</si>
  <si>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</si>
  <si>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</si>
  <si>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</si>
  <si>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</si>
  <si>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</si>
  <si>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</si>
  <si>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</si>
  <si>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</si>
  <si>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</si>
  <si>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</si>
  <si>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</si>
  <si>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</si>
  <si>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</si>
  <si>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</si>
  <si>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</si>
  <si>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</si>
  <si>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</si>
  <si>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</si>
  <si>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</si>
  <si>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</si>
  <si>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</si>
  <si>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</si>
  <si>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</si>
  <si>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</si>
  <si>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</si>
  <si>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</si>
  <si>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</si>
  <si>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</si>
  <si>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</si>
  <si>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</si>
  <si>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</si>
  <si>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</si>
  <si>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</si>
  <si>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</si>
  <si>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</si>
  <si>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</si>
  <si>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</si>
  <si>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</si>
  <si>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</si>
  <si>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</si>
  <si>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</si>
  <si>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</si>
  <si>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</si>
  <si>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</si>
  <si>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</si>
  <si>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</si>
  <si>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</si>
  <si>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</si>
  <si>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</si>
  <si>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</si>
  <si>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</si>
  <si>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</si>
  <si>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</si>
  <si>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</si>
  <si>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</si>
  <si>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</si>
  <si>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</si>
  <si>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</si>
  <si>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</si>
  <si>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</si>
  <si>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</si>
  <si>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</si>
  <si>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</si>
  <si>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</si>
  <si>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</si>
  <si>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</si>
  <si>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</si>
  <si>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</si>
  <si>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</si>
  <si>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</si>
  <si>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</si>
  <si>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</si>
  <si>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</si>
  <si>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</si>
  <si>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</si>
  <si>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</si>
  <si>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</si>
  <si>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</si>
  <si>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</si>
  <si>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</si>
  <si>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</si>
  <si>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</si>
  <si>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</si>
  <si>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</si>
  <si>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</si>
  <si>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</si>
  <si>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</si>
  <si>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</si>
  <si>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</si>
  <si>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</si>
  <si>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</si>
  <si>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</si>
  <si>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</si>
  <si>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</si>
  <si>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</si>
  <si>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</si>
  <si>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</si>
  <si>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</si>
  <si>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</si>
  <si>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</si>
  <si>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</si>
  <si>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</si>
  <si>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</si>
  <si>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</si>
  <si>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</si>
  <si>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</si>
  <si>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</si>
  <si>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</si>
  <si>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</si>
  <si>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</si>
  <si>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</si>
  <si>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</si>
  <si>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</si>
  <si>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</si>
  <si>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</si>
  <si>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</si>
  <si>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</si>
  <si>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</si>
  <si>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</si>
  <si>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</si>
  <si>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</si>
  <si>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</si>
  <si>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</si>
  <si>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</si>
  <si>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</si>
  <si>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</si>
  <si>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</si>
  <si>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</si>
  <si>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</si>
  <si>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</si>
  <si>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</si>
  <si>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</si>
  <si>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</si>
  <si>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</si>
  <si>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</si>
  <si>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</si>
  <si>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</si>
  <si>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</si>
  <si>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</si>
  <si>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</si>
  <si>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</si>
  <si>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</si>
  <si>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</si>
  <si>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</si>
  <si>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</si>
  <si>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</si>
  <si>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</si>
  <si>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</si>
  <si>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</si>
  <si>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</si>
  <si>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</si>
  <si>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</si>
  <si>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</si>
  <si>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</si>
  <si>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</si>
  <si>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</si>
  <si>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</si>
  <si>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</si>
  <si>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</si>
  <si>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</si>
  <si>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</si>
  <si>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</si>
  <si>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</si>
  <si>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</si>
  <si>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</si>
  <si>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</si>
  <si>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</si>
  <si>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</si>
  <si>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</si>
  <si>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</si>
  <si>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</si>
  <si>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</si>
  <si>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</si>
  <si>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</si>
  <si>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</si>
  <si>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</si>
  <si>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</si>
  <si>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</si>
  <si>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</si>
  <si>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</si>
  <si>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</si>
  <si>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</si>
  <si>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</si>
  <si>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</si>
  <si>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</si>
  <si>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</si>
  <si>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</si>
  <si>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</si>
  <si>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</si>
  <si>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</si>
  <si>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</si>
  <si>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</si>
  <si>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</si>
  <si>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</si>
  <si>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</si>
  <si>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</si>
  <si>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</si>
  <si>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</si>
  <si>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</si>
  <si>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</si>
  <si>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</si>
  <si>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</si>
  <si>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</si>
  <si>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</si>
  <si>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</si>
  <si>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</si>
  <si>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</si>
  <si>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</si>
  <si>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</si>
  <si>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</si>
  <si>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</si>
  <si>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</si>
  <si>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</si>
  <si>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</si>
  <si>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</si>
  <si>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</si>
  <si>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</si>
  <si>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</si>
  <si>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</si>
  <si>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</si>
  <si>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</si>
  <si>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</si>
  <si>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</si>
  <si>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</si>
  <si>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</si>
  <si>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</si>
  <si>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</si>
  <si>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</si>
  <si>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</si>
  <si>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</si>
  <si>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</si>
  <si>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</si>
  <si>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</si>
  <si>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</si>
  <si>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</si>
  <si>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</si>
  <si>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</si>
  <si>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</si>
  <si>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</si>
  <si>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</si>
  <si>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</si>
  <si>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</si>
  <si>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</si>
  <si>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</si>
  <si>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</si>
  <si>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</si>
  <si>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</si>
  <si>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</si>
  <si>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</si>
  <si>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</si>
  <si>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</si>
  <si>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</si>
  <si>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</si>
  <si>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</si>
  <si>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</si>
  <si>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</si>
  <si>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</si>
  <si>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</si>
  <si>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</si>
  <si>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</si>
  <si>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</si>
  <si>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</si>
  <si>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</si>
  <si>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</si>
  <si>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</si>
  <si>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</si>
  <si>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</si>
  <si>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</si>
  <si>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</si>
  <si>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</si>
  <si>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</si>
  <si>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</si>
  <si>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</si>
  <si>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</si>
  <si>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</si>
  <si>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</si>
  <si>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</si>
  <si>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</si>
  <si>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</si>
  <si>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</si>
  <si>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</si>
  <si>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</si>
  <si>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</si>
  <si>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</si>
  <si>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</si>
  <si>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</si>
  <si>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</si>
  <si>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</si>
  <si>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</si>
  <si>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</si>
  <si>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</si>
  <si>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</si>
  <si>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</si>
  <si>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</si>
  <si>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</si>
  <si>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</si>
  <si>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</si>
  <si>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</si>
  <si>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</si>
  <si>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</si>
  <si>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</si>
  <si>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</si>
  <si>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</si>
  <si>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</si>
  <si>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</si>
  <si>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</si>
  <si>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</si>
  <si>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</si>
  <si>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</si>
  <si>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</si>
  <si>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</si>
  <si>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</si>
  <si>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</si>
  <si>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</si>
  <si>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</si>
  <si>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</si>
  <si>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</si>
  <si>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</si>
  <si>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</si>
  <si>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</si>
  <si>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</si>
  <si>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</si>
  <si>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</si>
  <si>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</si>
  <si>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</si>
  <si>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</si>
  <si>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</si>
  <si>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</si>
  <si>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</si>
  <si>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</si>
  <si>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</si>
  <si>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</si>
  <si>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</si>
  <si>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</si>
  <si>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</si>
  <si>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</si>
  <si>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</si>
  <si>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</si>
  <si>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</si>
  <si>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</si>
  <si>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</si>
  <si>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</si>
  <si>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</si>
  <si>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</si>
  <si>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</si>
  <si>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</si>
  <si>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</si>
  <si>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</si>
  <si>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</si>
  <si>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</si>
  <si>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</si>
  <si>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</si>
  <si>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</si>
  <si>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</si>
  <si>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</si>
  <si>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</si>
  <si>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</si>
  <si>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</si>
  <si>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</si>
  <si>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</si>
  <si>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</si>
  <si>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</si>
  <si>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</si>
  <si>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</si>
  <si>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</si>
  <si>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</si>
  <si>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</si>
  <si>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</si>
  <si>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</si>
  <si>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</si>
  <si>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</si>
  <si>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</si>
  <si>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</si>
  <si>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</si>
  <si>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</si>
  <si>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</si>
  <si>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</si>
  <si>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</si>
  <si>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</si>
  <si>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</si>
  <si>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</si>
  <si>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</si>
  <si>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</si>
  <si>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</si>
  <si>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</si>
  <si>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</si>
  <si>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</si>
  <si>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</si>
  <si>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</si>
  <si>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</si>
  <si>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</si>
  <si>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</si>
  <si>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</si>
  <si>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</si>
  <si>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</si>
  <si>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</si>
  <si>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</si>
  <si>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</si>
  <si>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</si>
  <si>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</si>
  <si>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</si>
  <si>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</si>
  <si>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</si>
  <si>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</si>
  <si>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</si>
  <si>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</si>
  <si>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</si>
  <si>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</si>
  <si>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</si>
  <si>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</si>
  <si>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</si>
  <si>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</si>
  <si>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</si>
  <si>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</si>
  <si>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</si>
  <si>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</si>
  <si>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</si>
  <si>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</si>
  <si>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</si>
  <si>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</si>
  <si>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</si>
  <si>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</si>
  <si>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</si>
  <si>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</si>
  <si>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</si>
  <si>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</si>
  <si>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</si>
  <si>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</si>
  <si>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</si>
  <si>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</si>
  <si>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</si>
  <si>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</si>
  <si>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</si>
  <si>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</si>
  <si>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</si>
  <si>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</si>
  <si>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</si>
  <si>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</si>
  <si>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</si>
  <si>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</si>
  <si>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</si>
  <si>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</si>
  <si>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</si>
  <si>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</si>
  <si>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</si>
  <si>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</si>
  <si>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</si>
  <si>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</si>
  <si>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</si>
  <si>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</si>
  <si>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</si>
  <si>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</si>
  <si>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</si>
  <si>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</si>
  <si>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</si>
  <si>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</si>
  <si>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</si>
  <si>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</si>
  <si>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</si>
  <si>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</si>
  <si>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</si>
  <si>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</si>
  <si>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</si>
  <si>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</si>
  <si>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</si>
  <si>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</si>
  <si>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</si>
  <si>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</si>
  <si>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</si>
  <si>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</si>
  <si>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</si>
  <si>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</si>
  <si>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</si>
  <si>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</si>
  <si>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</si>
  <si>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</si>
  <si>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</si>
  <si>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</si>
  <si>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</si>
  <si>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</si>
  <si>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</si>
  <si>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</si>
  <si>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</si>
  <si>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</si>
  <si>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</si>
  <si>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</si>
  <si>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</si>
  <si>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</si>
  <si>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</si>
  <si>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</si>
  <si>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</si>
  <si>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</si>
  <si>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</si>
  <si>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</si>
  <si>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</si>
  <si>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</si>
  <si>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</si>
  <si>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</si>
  <si>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</si>
  <si>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</si>
  <si>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</si>
  <si>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</si>
  <si>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</si>
  <si>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</si>
  <si>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</si>
  <si>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</si>
  <si>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</si>
  <si>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</si>
  <si>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</si>
  <si>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</si>
  <si>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</si>
  <si>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</si>
  <si>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</si>
  <si>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</si>
  <si>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</si>
  <si>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</si>
  <si>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</si>
  <si>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</si>
  <si>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</si>
  <si>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</si>
  <si>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</si>
  <si>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</si>
  <si>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</si>
  <si>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</si>
  <si>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</si>
  <si>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</si>
  <si>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</si>
  <si>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</si>
  <si>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</si>
  <si>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</si>
  <si>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</si>
  <si>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</si>
  <si>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</si>
  <si>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</si>
  <si>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</si>
  <si>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</si>
  <si>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</si>
  <si>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</si>
  <si>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</si>
  <si>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</si>
  <si>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</si>
  <si>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</si>
  <si>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</si>
  <si>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</si>
  <si>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</si>
  <si>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</si>
  <si>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</si>
  <si>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</si>
  <si>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</si>
  <si>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</si>
  <si>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</si>
  <si>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</si>
  <si>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</si>
  <si>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</si>
  <si>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</si>
  <si>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</si>
  <si>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</si>
  <si>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</si>
  <si>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</si>
  <si>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</si>
  <si>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</si>
  <si>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</si>
  <si>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</si>
  <si>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</si>
  <si>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</si>
  <si>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</si>
  <si>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</si>
  <si>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</si>
  <si>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</si>
  <si>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</si>
  <si>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</si>
  <si>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</si>
  <si>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</si>
  <si>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</si>
  <si>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</si>
  <si>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</si>
  <si>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</si>
  <si>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</si>
  <si>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</si>
  <si>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</si>
  <si>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</si>
  <si>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</si>
  <si>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</si>
  <si>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</si>
  <si>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</si>
  <si>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</si>
  <si>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</si>
  <si>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</si>
  <si>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</si>
  <si>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</si>
  <si>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</si>
  <si>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</si>
  <si>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</si>
  <si>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</si>
  <si>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</si>
  <si>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</si>
  <si>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</si>
  <si>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</si>
  <si>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</si>
  <si>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</si>
  <si>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</si>
  <si>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</si>
  <si>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</si>
  <si>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</si>
  <si>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</si>
  <si>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</si>
  <si>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</si>
  <si>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</si>
  <si>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</si>
  <si>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</si>
  <si>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</si>
  <si>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</si>
  <si>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</si>
  <si>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</si>
  <si>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</si>
  <si>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</si>
  <si>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</si>
  <si>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</si>
  <si>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</si>
  <si>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</si>
  <si>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</si>
  <si>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</si>
  <si>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</si>
  <si>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</si>
  <si>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</si>
  <si>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</si>
  <si>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</si>
  <si>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</si>
  <si>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</si>
  <si>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</si>
  <si>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</si>
  <si>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</si>
  <si>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</si>
  <si>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</si>
  <si>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</si>
  <si>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</si>
  <si>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</si>
  <si>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</si>
  <si>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</si>
  <si>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</si>
  <si>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</si>
  <si>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</si>
  <si>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</si>
  <si>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</si>
  <si>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</si>
  <si>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</si>
  <si>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</si>
  <si>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</si>
  <si>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</si>
  <si>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</si>
  <si>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</si>
  <si>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</si>
  <si>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</si>
  <si>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</si>
  <si>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</si>
  <si>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</si>
  <si>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</si>
  <si>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</si>
  <si>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</si>
  <si>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</si>
  <si>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</si>
  <si>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</si>
  <si>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</si>
  <si>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</si>
  <si>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</si>
  <si>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</si>
  <si>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</si>
  <si>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</si>
  <si>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</si>
  <si>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</si>
  <si>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</si>
  <si>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</si>
  <si>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</si>
  <si>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</si>
  <si>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</si>
  <si>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</si>
  <si>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</si>
  <si>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</si>
  <si>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</si>
  <si>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</si>
  <si>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</si>
  <si>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</si>
  <si>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</si>
  <si>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</si>
  <si>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</si>
  <si>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</si>
  <si>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</si>
  <si>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</si>
  <si>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</si>
  <si>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</si>
  <si>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</si>
  <si>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</si>
  <si>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</si>
  <si>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</si>
  <si>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</si>
  <si>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</si>
  <si>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</si>
  <si>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</si>
  <si>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</si>
  <si>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</si>
  <si>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</si>
  <si>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</si>
  <si>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</si>
  <si>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</si>
  <si>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</si>
  <si>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</si>
  <si>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</si>
  <si>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</si>
  <si>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</si>
  <si>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</si>
  <si>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</si>
  <si>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</si>
  <si>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</si>
  <si>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</si>
  <si>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</si>
  <si>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</si>
  <si>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</si>
  <si>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</si>
  <si>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</si>
  <si>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</si>
  <si>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</si>
  <si>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</si>
  <si>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</si>
  <si>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</si>
  <si>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</si>
  <si>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</si>
  <si>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</si>
  <si>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</si>
  <si>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</si>
  <si>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</si>
  <si>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</si>
  <si>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</si>
  <si>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</si>
  <si>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</si>
  <si>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</si>
  <si>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</si>
  <si>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</si>
  <si>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</si>
  <si>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</si>
  <si>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</si>
  <si>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</si>
  <si>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</si>
  <si>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</si>
  <si>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</si>
  <si>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</si>
  <si>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</si>
  <si>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</si>
  <si>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</si>
  <si>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</si>
  <si>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</si>
  <si>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</si>
  <si>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</si>
  <si>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</si>
  <si>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</si>
  <si>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</si>
  <si>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</si>
  <si>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</si>
  <si>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</si>
  <si>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</si>
  <si>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</si>
  <si>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</si>
  <si>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</si>
  <si>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</si>
  <si>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</si>
  <si>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</si>
  <si>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</si>
  <si>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</si>
  <si>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</si>
  <si>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</si>
  <si>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</si>
  <si>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</si>
  <si>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</si>
  <si>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</si>
  <si>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</si>
  <si>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</si>
  <si>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</si>
  <si>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</si>
  <si>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</si>
  <si>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</si>
  <si>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</si>
  <si>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</si>
  <si>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</si>
  <si>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</si>
  <si>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</si>
  <si>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</si>
  <si>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</si>
  <si>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</si>
  <si>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</si>
  <si>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</si>
  <si>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</si>
  <si>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</si>
  <si>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</si>
  <si>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</si>
  <si>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</si>
  <si>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</si>
  <si>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</si>
  <si>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</si>
  <si>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</si>
  <si>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</si>
  <si>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</si>
  <si>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</si>
  <si>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</si>
  <si>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</si>
  <si>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</si>
  <si>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</si>
  <si>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</si>
  <si>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</si>
  <si>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</si>
  <si>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</si>
  <si>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</si>
  <si>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</si>
  <si>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</si>
  <si>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</si>
  <si>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</si>
  <si>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</si>
  <si>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</si>
  <si>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</si>
  <si>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</si>
  <si>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</si>
  <si>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</si>
  <si>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</si>
  <si>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</si>
  <si>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</si>
  <si>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</si>
  <si>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</si>
  <si>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</si>
  <si>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</si>
  <si>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</si>
  <si>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</si>
  <si>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</si>
  <si>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</si>
  <si>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</si>
  <si>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</si>
  <si>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</si>
  <si>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</si>
  <si>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</si>
  <si>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</si>
  <si>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</si>
  <si>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</si>
  <si>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</si>
  <si>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</si>
  <si>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</si>
  <si>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</si>
  <si>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</si>
  <si>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</si>
  <si>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</si>
  <si>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</si>
  <si>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</si>
  <si>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</si>
  <si>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</si>
  <si>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</si>
  <si>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</si>
  <si>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</si>
  <si>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</si>
  <si>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</si>
  <si>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</si>
  <si>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</si>
  <si>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</si>
  <si>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</si>
  <si>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</si>
  <si>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</si>
  <si>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</si>
  <si>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</si>
  <si>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</si>
  <si>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</si>
  <si>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</si>
  <si>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</si>
  <si>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</si>
  <si>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</si>
  <si>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</si>
  <si>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</si>
  <si>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</si>
  <si>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</si>
  <si>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</si>
  <si>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</si>
  <si>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</si>
  <si>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</si>
  <si>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</si>
  <si>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</si>
  <si>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</si>
  <si>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</si>
  <si>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</si>
  <si>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</si>
  <si>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</si>
  <si>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</si>
  <si>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</si>
  <si>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</si>
  <si>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</si>
  <si>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</si>
  <si>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</si>
  <si>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</si>
  <si>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</si>
  <si>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</si>
  <si>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</si>
  <si>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</si>
  <si>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</si>
  <si>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</si>
  <si>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</si>
  <si>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</si>
  <si>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</si>
  <si>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</si>
  <si>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</si>
  <si>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</si>
  <si>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</si>
  <si>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</si>
  <si>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</si>
  <si>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</si>
  <si>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</si>
  <si>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</si>
  <si>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</si>
  <si>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</si>
  <si>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</si>
  <si>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</si>
  <si>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</si>
  <si>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</si>
  <si>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</si>
  <si>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</si>
  <si>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</si>
  <si>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</si>
  <si>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</si>
  <si>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</si>
  <si>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</si>
  <si>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</si>
  <si>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</si>
  <si>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</si>
  <si>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</si>
  <si>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</si>
  <si>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</si>
  <si>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</si>
  <si>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</si>
  <si>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</si>
  <si>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</si>
  <si>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</si>
  <si>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</si>
  <si>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</si>
  <si>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</si>
  <si>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</si>
  <si>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</si>
  <si>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</si>
  <si>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</si>
  <si>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</si>
  <si>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</si>
  <si>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</si>
  <si>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</si>
  <si>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</si>
  <si>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</si>
  <si>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</si>
  <si>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</si>
  <si>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</si>
  <si>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</si>
  <si>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</si>
  <si>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</si>
  <si>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</si>
  <si>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</si>
  <si>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</si>
  <si>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</si>
  <si>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</si>
  <si>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</si>
  <si>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</si>
  <si>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</si>
  <si>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</si>
  <si>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</si>
  <si>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</si>
  <si>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</si>
  <si>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</si>
  <si>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</si>
  <si>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</si>
  <si>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</si>
  <si>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</si>
  <si>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</si>
  <si>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</si>
  <si>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</si>
  <si>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</si>
  <si>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</si>
  <si>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</si>
  <si>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</si>
  <si>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</si>
  <si>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</si>
  <si>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</si>
  <si>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</si>
  <si>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</si>
  <si>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</si>
  <si>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</si>
  <si>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</si>
  <si>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</si>
  <si>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</si>
  <si>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</si>
  <si>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</si>
  <si>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</si>
  <si>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</si>
  <si>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</si>
  <si>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</si>
  <si>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</si>
  <si>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</si>
  <si>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</si>
  <si>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</si>
  <si>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</si>
  <si>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</si>
  <si>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</si>
  <si>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</si>
  <si>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</si>
  <si>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</si>
  <si>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</si>
  <si>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</si>
  <si>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</si>
  <si>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</si>
  <si>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</si>
  <si>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</si>
  <si>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</si>
  <si>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</si>
  <si>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</si>
  <si>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</si>
  <si>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</si>
  <si>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</si>
  <si>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</si>
  <si>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</si>
  <si>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</si>
  <si>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</si>
  <si>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</si>
  <si>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</si>
  <si>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</si>
  <si>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</si>
  <si>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</si>
  <si>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</si>
  <si>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</si>
  <si>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</si>
  <si>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</si>
  <si>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</si>
  <si>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</si>
  <si>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</si>
  <si>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</si>
  <si>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</si>
  <si>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</si>
  <si>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</si>
  <si>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</si>
  <si>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</si>
  <si>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</si>
  <si>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</si>
  <si>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</si>
  <si>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</si>
  <si>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</si>
  <si>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</si>
  <si>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</si>
  <si>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</si>
  <si>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</si>
  <si>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</si>
  <si>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</si>
  <si>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</si>
  <si>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</si>
  <si>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</si>
  <si>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</si>
  <si>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</si>
  <si>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</si>
  <si>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</si>
  <si>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</si>
  <si>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</si>
  <si>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</si>
  <si>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</si>
  <si>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</si>
  <si>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</si>
  <si>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</si>
  <si>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</si>
  <si>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</si>
  <si>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</si>
  <si>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</si>
  <si>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</si>
  <si>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</si>
  <si>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</si>
  <si>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</si>
  <si>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</si>
  <si>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</si>
  <si>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</si>
  <si>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</si>
  <si>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</si>
  <si>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</si>
  <si>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</si>
  <si>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</si>
  <si>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</si>
  <si>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</si>
  <si>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</si>
  <si>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</si>
  <si>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</si>
  <si>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</si>
  <si>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</si>
  <si>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</si>
  <si>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</si>
  <si>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</si>
  <si>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</si>
  <si>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</si>
  <si>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</si>
  <si>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</si>
  <si>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</si>
  <si>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</si>
  <si>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</si>
  <si>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</si>
  <si>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</si>
  <si>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</si>
  <si>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</si>
  <si>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</si>
  <si>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</si>
  <si>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</si>
  <si>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</si>
  <si>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</si>
  <si>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</si>
  <si>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</si>
  <si>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</si>
  <si>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</si>
  <si>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</si>
  <si>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</si>
  <si>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</si>
  <si>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</si>
  <si>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</si>
  <si>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</si>
  <si>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</si>
  <si>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</si>
  <si>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</si>
  <si>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</si>
  <si>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</si>
  <si>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</si>
  <si>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</si>
  <si>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</si>
  <si>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</si>
  <si>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</si>
  <si>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</si>
  <si>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</si>
  <si>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</si>
  <si>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</si>
  <si>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</si>
  <si>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</si>
  <si>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</si>
  <si>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</si>
  <si>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</si>
  <si>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</si>
  <si>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</si>
  <si>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</si>
  <si>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</si>
  <si>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</si>
  <si>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</si>
  <si>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</si>
  <si>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</si>
  <si>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</si>
  <si>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</si>
  <si>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</si>
  <si>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</si>
  <si>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</si>
  <si>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</si>
  <si>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</si>
  <si>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</si>
  <si>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</si>
  <si>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</si>
  <si>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</si>
  <si>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</si>
  <si>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</si>
  <si>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</si>
  <si>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</si>
  <si>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</si>
  <si>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</si>
  <si>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</si>
  <si>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</si>
  <si>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</si>
  <si>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</si>
  <si>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</si>
  <si>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</si>
  <si>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</si>
  <si>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</si>
  <si>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</si>
  <si>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</si>
  <si>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</si>
  <si>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</si>
  <si>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</si>
  <si>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</si>
  <si>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</si>
  <si>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</si>
  <si>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</si>
  <si>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</si>
  <si>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</si>
  <si>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</si>
  <si>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</si>
  <si>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</si>
  <si>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</si>
  <si>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</si>
  <si>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</si>
  <si>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</si>
  <si>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</si>
  <si>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</si>
  <si>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</si>
  <si>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</si>
  <si>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</si>
  <si>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</si>
  <si>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</si>
  <si>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</si>
  <si>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</si>
  <si>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</si>
  <si>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</si>
  <si>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</si>
  <si>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</si>
  <si>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</si>
  <si>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</si>
  <si>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</si>
  <si>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</si>
  <si>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</si>
  <si>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</si>
  <si>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</si>
  <si>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</si>
  <si>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</si>
  <si>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</si>
  <si>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</si>
  <si>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</si>
  <si>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</si>
  <si>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</si>
  <si>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</si>
  <si>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</si>
  <si>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</si>
  <si>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</si>
  <si>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</si>
  <si>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</si>
  <si>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</si>
  <si>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</si>
  <si>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</si>
  <si>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</si>
  <si>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</si>
  <si>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</si>
  <si>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</si>
  <si>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</si>
  <si>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</si>
  <si>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</si>
  <si>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</si>
  <si>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</si>
  <si>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</si>
  <si>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</si>
  <si>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</si>
  <si>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</si>
  <si>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</si>
  <si>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</si>
  <si>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</si>
  <si>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</si>
  <si>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</si>
  <si>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</si>
  <si>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</si>
  <si>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</si>
  <si>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</si>
  <si>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</si>
  <si>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</si>
  <si>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</si>
  <si>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</si>
  <si>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</si>
  <si>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</si>
  <si>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</si>
  <si>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</si>
  <si>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</si>
  <si>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</si>
  <si>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</si>
  <si>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</si>
  <si>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</si>
  <si>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</si>
  <si>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</si>
  <si>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</si>
  <si>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</si>
  <si>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</si>
  <si>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</si>
  <si>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</si>
  <si>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</si>
  <si>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</si>
  <si>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</si>
  <si>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</si>
  <si>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</si>
  <si>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</si>
  <si>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</si>
  <si>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</si>
  <si>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</si>
  <si>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</si>
  <si>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</si>
  <si>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</si>
  <si>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</si>
  <si>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</si>
  <si>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</si>
  <si>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</si>
  <si>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</si>
  <si>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</si>
  <si>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</si>
  <si>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</si>
  <si>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</si>
  <si>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</si>
  <si>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</si>
  <si>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</si>
  <si>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</si>
  <si>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</si>
  <si>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</si>
  <si>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</si>
  <si>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</si>
  <si>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</si>
  <si>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</si>
  <si>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</si>
  <si>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</si>
  <si>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</si>
  <si>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</si>
  <si>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</si>
  <si>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</si>
  <si>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</si>
  <si>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</si>
  <si>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</si>
  <si>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</si>
  <si>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</si>
  <si>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</si>
  <si>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</si>
  <si>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</si>
  <si>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</si>
  <si>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</si>
  <si>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</si>
  <si>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</si>
  <si>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</si>
  <si>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</si>
  <si>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</si>
  <si>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</si>
  <si>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</si>
  <si>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</si>
  <si>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</si>
  <si>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</si>
  <si>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</si>
  <si>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</si>
  <si>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</si>
  <si>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</si>
  <si>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</si>
  <si>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</si>
  <si>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</si>
  <si>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</si>
  <si>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</si>
  <si>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</si>
  <si>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</si>
  <si>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</si>
  <si>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</si>
  <si>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</si>
  <si>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</si>
  <si>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</si>
  <si>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</si>
  <si>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</si>
  <si>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</si>
  <si>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</si>
  <si>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</si>
  <si>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</si>
  <si>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</si>
  <si>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</si>
  <si>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</si>
  <si>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</si>
  <si>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</si>
  <si>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</si>
  <si>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</si>
  <si>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</si>
  <si>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</si>
  <si>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</si>
  <si>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</si>
  <si>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</si>
  <si>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</si>
  <si>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</si>
  <si>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</si>
  <si>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</si>
  <si>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</si>
  <si>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</si>
  <si>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</si>
  <si>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</si>
  <si>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</si>
  <si>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</si>
  <si>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</si>
  <si>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</si>
  <si>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</si>
  <si>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</si>
  <si>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</si>
  <si>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</si>
  <si>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</si>
  <si>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</si>
  <si>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</si>
  <si>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</si>
  <si>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</si>
  <si>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</si>
  <si>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</si>
  <si>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</si>
  <si>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</si>
  <si>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</si>
  <si>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</si>
  <si>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</si>
  <si>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</si>
  <si>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</si>
  <si>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</si>
  <si>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</si>
  <si>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</si>
  <si>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</si>
  <si>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</si>
  <si>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</si>
  <si>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</si>
  <si>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</si>
  <si>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</si>
  <si>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</si>
  <si>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</si>
  <si>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</si>
  <si>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</si>
  <si>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</si>
  <si>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</si>
  <si>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</si>
  <si>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</si>
  <si>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</si>
  <si>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</si>
  <si>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</si>
  <si>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</si>
  <si>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</si>
  <si>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</si>
  <si>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</si>
  <si>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</si>
  <si>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</si>
  <si>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</si>
  <si>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</si>
  <si>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</si>
  <si>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</si>
  <si>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</si>
  <si>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</si>
  <si>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</si>
  <si>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</si>
  <si>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</si>
  <si>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</si>
  <si>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</si>
  <si>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</si>
  <si>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</si>
  <si>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</si>
  <si>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</si>
  <si>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</si>
  <si>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</si>
  <si>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</si>
  <si>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</si>
  <si>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</si>
  <si>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</si>
  <si>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</si>
  <si>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</si>
  <si>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</si>
  <si>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</si>
  <si>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</si>
  <si>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</si>
  <si>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</si>
  <si>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</si>
  <si>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</si>
  <si>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</si>
  <si>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</si>
  <si>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</si>
  <si>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</si>
  <si>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</si>
  <si>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</si>
  <si>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</si>
  <si>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</si>
  <si>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</si>
  <si>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</si>
  <si>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</si>
  <si>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</si>
  <si>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</si>
  <si>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</si>
  <si>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</si>
  <si>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</si>
  <si>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</si>
  <si>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</si>
  <si>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</si>
  <si>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</si>
  <si>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</si>
  <si>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</si>
  <si>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</si>
  <si>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</si>
  <si>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</si>
  <si>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</si>
  <si>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</si>
  <si>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</si>
  <si>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</si>
  <si>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</si>
  <si>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</si>
  <si>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</si>
  <si>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</si>
  <si>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</si>
  <si>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</si>
  <si>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</si>
  <si>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</si>
  <si>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</si>
  <si>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</si>
  <si>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</si>
  <si>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</si>
  <si>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</si>
  <si>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</si>
  <si>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</si>
  <si>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</si>
  <si>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</si>
  <si>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</si>
  <si>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</si>
  <si>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</si>
  <si>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</si>
  <si>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</si>
  <si>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</si>
  <si>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</si>
  <si>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</si>
  <si>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</si>
  <si>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</si>
  <si>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</si>
  <si>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</si>
  <si>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</si>
  <si>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</si>
  <si>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</si>
  <si>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</si>
  <si>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</si>
  <si>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</si>
  <si>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</si>
  <si>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</si>
  <si>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</si>
  <si>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</si>
  <si>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</si>
  <si>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</si>
  <si>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</si>
  <si>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</si>
  <si>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</si>
  <si>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</si>
  <si>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</si>
  <si>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</si>
  <si>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</si>
  <si>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</si>
  <si>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</si>
  <si>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</si>
  <si>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</si>
  <si>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</si>
  <si>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</si>
  <si>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</si>
  <si>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</si>
  <si>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</si>
  <si>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</si>
  <si>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</si>
  <si>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</si>
  <si>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</si>
  <si>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</si>
  <si>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</si>
  <si>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</si>
  <si>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</si>
  <si>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</si>
  <si>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</si>
  <si>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</si>
  <si>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</si>
  <si>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</si>
  <si>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</si>
  <si>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</si>
  <si>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</si>
  <si>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</si>
  <si>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</si>
  <si>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</si>
  <si>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</si>
  <si>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</si>
  <si>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</si>
  <si>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</si>
  <si>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</si>
  <si>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</si>
  <si>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</si>
  <si>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</si>
  <si>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</si>
  <si>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</si>
  <si>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</si>
  <si>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</si>
  <si>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</si>
  <si>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</si>
  <si>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</si>
  <si>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</si>
  <si>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</si>
  <si>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</si>
  <si>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</si>
  <si>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</si>
  <si>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</si>
  <si>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</si>
  <si>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</si>
  <si>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</si>
  <si>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</si>
  <si>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</si>
  <si>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</si>
  <si>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</si>
  <si>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</si>
  <si>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</si>
  <si>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</si>
  <si>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</si>
  <si>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</si>
  <si>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</si>
  <si>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</si>
  <si>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</si>
  <si>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</si>
  <si>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</si>
  <si>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</si>
  <si>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</si>
  <si>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</si>
  <si>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</si>
  <si>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</si>
  <si>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</si>
  <si>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</si>
  <si>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</si>
  <si>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</si>
  <si>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</si>
  <si>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</si>
  <si>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</si>
  <si>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</si>
  <si>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</si>
  <si>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</si>
  <si>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</si>
  <si>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</si>
  <si>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</si>
  <si>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</si>
  <si>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</si>
  <si>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</si>
  <si>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</si>
  <si>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</si>
  <si>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</si>
  <si>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</si>
  <si>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</si>
  <si>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</si>
  <si>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</si>
  <si>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</si>
  <si>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</si>
  <si>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</si>
  <si>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</si>
  <si>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</si>
  <si>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</si>
  <si>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</si>
  <si>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</si>
  <si>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</si>
  <si>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</si>
  <si>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</si>
  <si>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</si>
  <si>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</si>
  <si>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</si>
  <si>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</si>
  <si>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</si>
  <si>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</si>
  <si>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</si>
  <si>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</si>
  <si>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</si>
  <si>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</si>
  <si>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</si>
  <si>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</si>
  <si>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</si>
  <si>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</si>
  <si>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</si>
  <si>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</si>
  <si>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</si>
  <si>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</si>
  <si>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</si>
  <si>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</si>
  <si>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</si>
  <si>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</si>
  <si>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</si>
  <si>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</si>
  <si>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</si>
  <si>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</si>
  <si>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</si>
  <si>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</si>
  <si>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</si>
  <si>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</si>
  <si>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</si>
  <si>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</si>
  <si>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</si>
  <si>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</si>
  <si>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</si>
  <si>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</si>
  <si>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</si>
  <si>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</si>
  <si>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</si>
  <si>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</si>
  <si>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</si>
  <si>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</si>
  <si>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</si>
  <si>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</si>
  <si>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</si>
  <si>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</si>
  <si>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</si>
  <si>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</si>
  <si>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</si>
  <si>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</si>
  <si>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</si>
  <si>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</si>
  <si>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</si>
  <si>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</si>
  <si>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</si>
  <si>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</si>
  <si>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</si>
  <si>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</si>
  <si>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</si>
  <si>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</si>
  <si>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</si>
  <si>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</si>
  <si>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</si>
  <si>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</si>
  <si>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</si>
  <si>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</si>
  <si>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</si>
  <si>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</si>
  <si>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</si>
  <si>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</si>
  <si>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</si>
  <si>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</si>
  <si>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</si>
  <si>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</si>
  <si>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</si>
  <si>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</si>
  <si>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</si>
  <si>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</si>
  <si>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</si>
  <si>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</si>
  <si>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</si>
  <si>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</si>
  <si>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</si>
  <si>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</si>
  <si>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</si>
  <si>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</si>
  <si>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</si>
  <si>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</si>
  <si>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</si>
  <si>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</si>
  <si>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</si>
  <si>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</si>
  <si>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</si>
  <si>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</si>
  <si>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</si>
  <si>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</si>
  <si>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</si>
  <si>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</si>
  <si>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</si>
  <si>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</si>
  <si>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</si>
  <si>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</si>
  <si>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</si>
  <si>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</si>
  <si>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</si>
  <si>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</si>
  <si>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</si>
  <si>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</si>
  <si>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</si>
  <si>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</si>
  <si>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</si>
  <si>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</si>
  <si>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</si>
  <si>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</si>
  <si>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</si>
  <si>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</si>
  <si>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</si>
  <si>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</si>
  <si>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</si>
  <si>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</si>
  <si>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</si>
  <si>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</si>
  <si>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</si>
  <si>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</si>
  <si>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</si>
  <si>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</si>
  <si>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</si>
  <si>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</si>
  <si>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</si>
  <si>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</si>
  <si>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</si>
  <si>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</si>
  <si>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</si>
  <si>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</si>
  <si>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</si>
  <si>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</si>
  <si>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</si>
  <si>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</si>
  <si>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</si>
  <si>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</si>
  <si>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</si>
  <si>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</si>
  <si>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</si>
  <si>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</si>
  <si>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</si>
  <si>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</si>
  <si>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</si>
  <si>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</si>
  <si>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</si>
  <si>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</si>
  <si>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</si>
  <si>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</si>
  <si>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</si>
  <si>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</si>
  <si>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</si>
  <si>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</si>
  <si>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</si>
  <si>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</si>
  <si>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</si>
  <si>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</si>
  <si>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</si>
  <si>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</si>
  <si>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</si>
  <si>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</si>
  <si>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</si>
  <si>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</si>
  <si>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</si>
  <si>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</si>
  <si>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</si>
  <si>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</si>
  <si>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</si>
  <si>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</si>
  <si>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</si>
  <si>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</si>
  <si>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</si>
  <si>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</si>
  <si>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</si>
  <si>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</si>
  <si>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</si>
  <si>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</si>
  <si>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</si>
  <si>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</si>
  <si>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</si>
  <si>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</si>
  <si>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</si>
  <si>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</si>
  <si>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</si>
  <si>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</si>
  <si>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</si>
  <si>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</si>
  <si>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</si>
  <si>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</si>
  <si>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</si>
  <si>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</si>
  <si>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</si>
  <si>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</si>
  <si>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</si>
  <si>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</si>
  <si>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</si>
  <si>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</si>
  <si>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</si>
  <si>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</si>
  <si>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</si>
  <si>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</si>
  <si>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</si>
  <si>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</si>
  <si>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</si>
  <si>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</si>
  <si>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</si>
  <si>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</si>
  <si>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</si>
  <si>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</si>
  <si>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</si>
  <si>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</si>
  <si>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</si>
  <si>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</si>
  <si>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</si>
  <si>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</si>
  <si>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</si>
  <si>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</si>
  <si>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</si>
  <si>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</si>
  <si>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</si>
  <si>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</si>
  <si>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</si>
  <si>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</si>
  <si>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</si>
  <si>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</si>
  <si>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</si>
  <si>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</si>
  <si>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</si>
  <si>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</si>
  <si>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</si>
  <si>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</si>
  <si>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</si>
  <si>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</si>
  <si>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</si>
  <si>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</si>
  <si>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</si>
  <si>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</si>
  <si>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</si>
  <si>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</si>
  <si>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</si>
  <si>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</si>
  <si>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</si>
  <si>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</si>
  <si>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</si>
  <si>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</si>
  <si>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</si>
  <si>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</si>
  <si>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</si>
  <si>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</si>
  <si>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</si>
  <si>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</si>
  <si>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</si>
  <si>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</si>
  <si>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</si>
  <si>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</si>
  <si>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</si>
  <si>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</si>
  <si>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</si>
  <si>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</si>
  <si>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</si>
  <si>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</si>
  <si>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</si>
  <si>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</si>
  <si>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</si>
  <si>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</si>
  <si>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</si>
  <si>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</si>
  <si>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</si>
  <si>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</si>
  <si>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</si>
  <si>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</si>
  <si>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</si>
  <si>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</si>
  <si>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</si>
  <si>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</si>
  <si>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</si>
  <si>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</si>
  <si>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</si>
  <si>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</si>
  <si>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</si>
  <si>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</si>
  <si>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</si>
  <si>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</si>
  <si>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</si>
  <si>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</si>
  <si>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</si>
  <si>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</si>
  <si>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</si>
  <si>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</si>
  <si>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</si>
  <si>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</si>
  <si>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</si>
  <si>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</si>
  <si>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</si>
  <si>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</si>
  <si>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</si>
  <si>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</si>
  <si>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</si>
  <si>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</si>
  <si>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</si>
  <si>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</si>
  <si>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</si>
  <si>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</si>
  <si>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</si>
  <si>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</si>
  <si>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</si>
  <si>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</si>
  <si>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</si>
  <si>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</si>
  <si>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</si>
  <si>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</si>
  <si>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</si>
  <si>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</si>
  <si>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</si>
  <si>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</si>
  <si>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</si>
  <si>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</si>
  <si>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</si>
  <si>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</si>
  <si>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</si>
  <si>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</si>
  <si>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</si>
  <si>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</si>
  <si>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</si>
  <si>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</si>
  <si>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</si>
  <si>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</si>
  <si>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</si>
  <si>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</si>
  <si>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</si>
  <si>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</si>
  <si>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</si>
  <si>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</si>
  <si>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</si>
  <si>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</si>
  <si>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</si>
  <si>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</si>
  <si>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</si>
  <si>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</si>
  <si>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</si>
  <si>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</si>
  <si>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</si>
  <si>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</si>
  <si>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</si>
  <si>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</si>
  <si>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</si>
  <si>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</si>
  <si>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</si>
  <si>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</si>
  <si>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</si>
  <si>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</si>
  <si>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</si>
  <si>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</si>
  <si>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</si>
  <si>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</si>
  <si>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</si>
  <si>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</si>
  <si>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</si>
  <si>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</si>
  <si>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</si>
  <si>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</si>
  <si>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</si>
  <si>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</si>
  <si>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</si>
  <si>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</si>
  <si>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</si>
  <si>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</si>
  <si>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</si>
  <si>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</si>
  <si>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</si>
  <si>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</si>
  <si>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</si>
  <si>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</si>
  <si>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</si>
  <si>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</si>
  <si>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</si>
  <si>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</si>
  <si>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</si>
  <si>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</si>
  <si>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</si>
  <si>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</si>
  <si>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</si>
  <si>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</si>
  <si>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</si>
  <si>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</si>
  <si>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</si>
  <si>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</si>
  <si>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</si>
  <si>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</si>
  <si>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</si>
  <si>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</si>
  <si>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</si>
  <si>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</si>
  <si>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</si>
  <si>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</si>
  <si>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</si>
  <si>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</si>
  <si>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</si>
  <si>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</si>
  <si>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</si>
  <si>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</si>
  <si>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</si>
  <si>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</si>
  <si>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</si>
  <si>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</si>
  <si>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</si>
  <si>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</si>
  <si>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</si>
  <si>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</si>
  <si>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</si>
  <si>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</si>
  <si>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</si>
  <si>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</si>
  <si>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</si>
  <si>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</si>
  <si>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</si>
  <si>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</si>
  <si>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</si>
  <si>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</si>
  <si>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</si>
  <si>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</si>
  <si>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</si>
  <si>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</si>
  <si>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</si>
  <si>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</si>
  <si>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</si>
  <si>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</si>
  <si>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</si>
  <si>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</si>
  <si>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</si>
  <si>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</si>
  <si>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</si>
  <si>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</si>
  <si>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</si>
  <si>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</si>
  <si>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</si>
  <si>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</si>
  <si>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</si>
  <si>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</si>
  <si>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</si>
  <si>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</si>
  <si>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</si>
  <si>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</si>
  <si>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</si>
  <si>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</si>
  <si>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</si>
  <si>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</si>
  <si>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</si>
  <si>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</si>
  <si>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</si>
  <si>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</si>
  <si>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</si>
  <si>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</si>
  <si>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</si>
  <si>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</si>
  <si>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</si>
  <si>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</si>
  <si>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</si>
  <si>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</si>
  <si>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</si>
  <si>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</si>
  <si>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</si>
  <si>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</si>
  <si>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</si>
  <si>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</si>
  <si>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</si>
  <si>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</si>
  <si>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</si>
  <si>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</si>
  <si>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</si>
  <si>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</si>
  <si>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</si>
  <si>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</si>
  <si>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</si>
  <si>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</si>
  <si>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</si>
  <si>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</si>
  <si>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</si>
  <si>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</si>
  <si>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</si>
  <si>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</si>
  <si>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</si>
  <si>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</si>
  <si>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</si>
  <si>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</si>
  <si>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</si>
  <si>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</si>
  <si>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</si>
  <si>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</si>
  <si>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</si>
  <si>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</si>
  <si>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</si>
  <si>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</si>
  <si>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</si>
  <si>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</si>
  <si>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</si>
  <si>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</si>
  <si>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</si>
  <si>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</si>
  <si>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</si>
  <si>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</si>
  <si>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</si>
  <si>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</si>
  <si>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</si>
  <si>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</si>
  <si>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</si>
  <si>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</si>
  <si>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</si>
  <si>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</si>
  <si>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</si>
  <si>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</si>
  <si>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</si>
  <si>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</si>
  <si>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</si>
  <si>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</si>
  <si>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</si>
  <si>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</si>
  <si>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</si>
  <si>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</si>
  <si>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</si>
  <si>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</si>
  <si>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</si>
  <si>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</si>
  <si>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</si>
  <si>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</si>
  <si>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</si>
  <si>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</si>
  <si>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</si>
  <si>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</si>
  <si>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</si>
  <si>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</si>
  <si>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</si>
  <si>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</si>
  <si>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</si>
  <si>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</si>
  <si>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</si>
  <si>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</si>
  <si>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</si>
  <si>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</si>
  <si>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</si>
  <si>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</si>
  <si>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</si>
  <si>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</si>
  <si>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</si>
  <si>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</si>
  <si>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</si>
  <si>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</si>
  <si>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</si>
  <si>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</si>
  <si>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</si>
  <si>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</si>
  <si>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</si>
  <si>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</si>
  <si>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</si>
  <si>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</si>
  <si>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</si>
  <si>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</si>
  <si>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</si>
  <si>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</si>
  <si>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</si>
  <si>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</si>
  <si>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</si>
  <si>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</si>
  <si>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</si>
  <si>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</si>
  <si>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</si>
  <si>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</si>
  <si>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</si>
  <si>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</si>
  <si>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</si>
  <si>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</si>
  <si>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</si>
  <si>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</si>
  <si>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</si>
  <si>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</si>
  <si>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</si>
  <si>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</si>
  <si>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</si>
  <si>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</si>
  <si>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</si>
  <si>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</si>
  <si>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</si>
  <si>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</si>
  <si>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</si>
  <si>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</si>
  <si>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</si>
  <si>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</si>
  <si>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</si>
  <si>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</si>
  <si>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</si>
  <si>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</si>
  <si>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</si>
  <si>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</si>
  <si>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</si>
  <si>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</si>
  <si>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</si>
  <si>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</si>
  <si>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</si>
  <si>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</si>
  <si>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</si>
  <si>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</si>
  <si>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</si>
  <si>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</si>
  <si>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</si>
  <si>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</si>
  <si>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</si>
  <si>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</si>
  <si>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</si>
  <si>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</si>
  <si>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</si>
  <si>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</si>
  <si>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</si>
  <si>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</si>
  <si>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</si>
  <si>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</si>
  <si>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</si>
  <si>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</si>
  <si>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</si>
  <si>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</si>
  <si>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</si>
  <si>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</si>
  <si>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</si>
  <si>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</si>
  <si>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</si>
  <si>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</si>
  <si>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</si>
  <si>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</si>
  <si>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</si>
  <si>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</si>
  <si>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</si>
  <si>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</si>
  <si>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</si>
  <si>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</si>
  <si>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</si>
  <si>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</si>
  <si>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</si>
  <si>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</si>
  <si>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</si>
  <si>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</si>
  <si>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</si>
  <si>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</si>
  <si>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</si>
  <si>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</si>
  <si>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</si>
  <si>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</si>
  <si>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</si>
  <si>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</si>
  <si>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</si>
  <si>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</si>
  <si>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</si>
  <si>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</si>
  <si>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</si>
  <si>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</si>
  <si>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</si>
  <si>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</si>
  <si>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</si>
  <si>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</si>
  <si>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</si>
  <si>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</si>
  <si>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</si>
  <si>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</si>
  <si>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</si>
  <si>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</si>
  <si>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</si>
  <si>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</si>
  <si>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</si>
  <si>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</si>
  <si>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</si>
  <si>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</si>
  <si>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</si>
  <si>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</si>
  <si>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</si>
  <si>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</si>
  <si>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</si>
  <si>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</si>
  <si>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</si>
  <si>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</si>
  <si>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</si>
  <si>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</si>
  <si>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</si>
  <si>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</si>
  <si>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</si>
  <si>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</si>
  <si>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</si>
  <si>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</si>
  <si>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</si>
  <si>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</si>
  <si>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</si>
  <si>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</si>
  <si>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</si>
  <si>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</si>
  <si>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</si>
  <si>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</si>
  <si>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</si>
  <si>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</si>
  <si>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</si>
  <si>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</si>
  <si>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</si>
  <si>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</si>
  <si>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</si>
  <si>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</si>
  <si>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</si>
  <si>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</si>
  <si>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</si>
  <si>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</si>
  <si>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</si>
  <si>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</si>
  <si>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</si>
  <si>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</si>
  <si>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</si>
  <si>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</si>
  <si>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</si>
  <si>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</si>
  <si>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</si>
  <si>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</si>
  <si>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</si>
  <si>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</si>
  <si>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</si>
  <si>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</si>
  <si>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</si>
  <si>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</si>
  <si>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</si>
  <si>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</si>
  <si>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</si>
  <si>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</si>
  <si>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</si>
  <si>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</si>
  <si>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</si>
  <si>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</si>
  <si>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</si>
  <si>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</si>
  <si>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</si>
  <si>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</si>
  <si>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</si>
  <si>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</si>
  <si>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</si>
  <si>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</si>
  <si>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</si>
  <si>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</si>
  <si>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</si>
  <si>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</si>
  <si>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</si>
  <si>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</si>
  <si>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</si>
  <si>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</si>
  <si>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</si>
  <si>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</si>
  <si>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</si>
  <si>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</si>
  <si>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</si>
  <si>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</si>
  <si>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</si>
  <si>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</si>
  <si>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</si>
  <si>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</si>
  <si>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</si>
  <si>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</si>
  <si>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</si>
  <si>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</si>
  <si>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</si>
  <si>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</si>
  <si>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</si>
  <si>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</si>
  <si>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</si>
  <si>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</si>
  <si>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</si>
  <si>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</si>
  <si>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</si>
  <si>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</si>
  <si>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</si>
  <si>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</si>
  <si>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</si>
  <si>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</si>
  <si>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</si>
  <si>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</si>
  <si>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</si>
  <si>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</si>
  <si>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</si>
  <si>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</si>
  <si>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</si>
  <si>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</si>
  <si>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</si>
  <si>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</si>
  <si>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</si>
  <si>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</si>
  <si>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</si>
  <si>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</si>
  <si>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</si>
  <si>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</si>
  <si>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</si>
  <si>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</si>
  <si>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</si>
  <si>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</si>
  <si>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</si>
  <si>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</si>
  <si>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</si>
  <si>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</si>
  <si>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</si>
  <si>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</si>
  <si>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</si>
  <si>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</si>
  <si>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</si>
  <si>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</si>
  <si>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</si>
  <si>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</si>
  <si>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</si>
  <si>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</si>
  <si>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</si>
  <si>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</si>
  <si>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</si>
  <si>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</si>
  <si>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</si>
  <si>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</si>
  <si>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</si>
  <si>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</si>
  <si>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</si>
  <si>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</si>
  <si>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</si>
  <si>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</si>
  <si>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</si>
  <si>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</si>
  <si>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</si>
  <si>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</si>
  <si>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</si>
  <si>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</si>
  <si>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</si>
  <si>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</si>
  <si>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</si>
  <si>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</si>
  <si>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</si>
  <si>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</si>
  <si>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</si>
  <si>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</si>
  <si>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</si>
  <si>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</si>
  <si>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</si>
  <si>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</si>
  <si>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</si>
  <si>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</si>
  <si>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</si>
  <si>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</si>
  <si>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</si>
  <si>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</si>
  <si>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</si>
  <si>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</si>
  <si>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</si>
  <si>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</si>
  <si>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</si>
  <si>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</si>
  <si>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</si>
  <si>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</si>
  <si>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</si>
  <si>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</si>
  <si>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</si>
  <si>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</si>
  <si>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</si>
  <si>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</si>
  <si>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</si>
  <si>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</si>
  <si>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</si>
  <si>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</si>
  <si>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</si>
  <si>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</si>
  <si>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</si>
  <si>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</si>
  <si>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</si>
  <si>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</si>
  <si>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</si>
  <si>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</si>
  <si>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</si>
  <si>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</si>
  <si>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</si>
  <si>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</si>
  <si>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</si>
  <si>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</si>
  <si>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</si>
  <si>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</si>
  <si>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</si>
  <si>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</si>
  <si>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</si>
  <si>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</si>
  <si>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</si>
  <si>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</si>
  <si>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</si>
  <si>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</si>
  <si>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</si>
  <si>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</si>
  <si>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</si>
  <si>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</si>
  <si>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</si>
  <si>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</si>
  <si>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</si>
  <si>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</si>
  <si>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</si>
  <si>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</si>
  <si>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</si>
  <si>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</si>
  <si>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</si>
  <si>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</si>
  <si>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</si>
  <si>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</si>
  <si>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</si>
  <si>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</si>
  <si>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</si>
  <si>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</si>
  <si>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</si>
  <si>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</si>
  <si>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</si>
  <si>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</si>
  <si>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</si>
  <si>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</si>
  <si>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</si>
  <si>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</si>
  <si>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</si>
  <si>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</si>
  <si>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</si>
  <si>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</si>
  <si>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</si>
  <si>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</si>
  <si>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</si>
  <si>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</si>
  <si>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</si>
  <si>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</si>
  <si>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</si>
  <si>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</si>
  <si>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</si>
  <si>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</si>
  <si>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</si>
  <si>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</si>
  <si>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</si>
  <si>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</si>
  <si>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</si>
  <si>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</si>
  <si>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</si>
  <si>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</si>
  <si>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</si>
  <si>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</si>
  <si>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</si>
  <si>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</si>
  <si>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</si>
  <si>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</si>
  <si>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</si>
  <si>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</si>
  <si>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</si>
  <si>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</si>
  <si>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</si>
  <si>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</si>
  <si>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</si>
  <si>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</si>
  <si>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</si>
  <si>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</si>
  <si>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</si>
  <si>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</si>
  <si>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</si>
  <si>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</si>
  <si>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</si>
  <si>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</si>
  <si>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</si>
  <si>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</si>
  <si>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</si>
  <si>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</si>
  <si>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</si>
  <si>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</si>
  <si>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</si>
  <si>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</si>
  <si>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</si>
  <si>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</si>
  <si>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</si>
  <si>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</si>
  <si>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</si>
  <si>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</si>
  <si>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</si>
  <si>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</si>
  <si>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</si>
  <si>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</si>
  <si>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</si>
  <si>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</si>
  <si>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</si>
  <si>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</si>
  <si>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</si>
  <si>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</si>
  <si>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</si>
  <si>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</si>
  <si>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</si>
  <si>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</si>
  <si>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</si>
  <si>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</si>
  <si>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</si>
  <si>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</si>
  <si>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</si>
  <si>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</si>
  <si>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</si>
  <si>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</si>
  <si>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</si>
  <si>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</si>
  <si>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</si>
  <si>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</si>
  <si>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</si>
  <si>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</si>
  <si>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</si>
  <si>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</si>
  <si>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</si>
  <si>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</si>
  <si>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</si>
  <si>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</si>
  <si>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</si>
  <si>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</si>
  <si>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</si>
  <si>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</si>
  <si>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</si>
  <si>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</si>
  <si>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</si>
  <si>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</si>
  <si>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</si>
  <si>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</si>
  <si>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</si>
  <si>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</si>
  <si>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</si>
  <si>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</si>
  <si>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</si>
  <si>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</si>
  <si>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</si>
  <si>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</si>
  <si>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</si>
  <si>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</si>
  <si>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</si>
  <si>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</si>
  <si>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</si>
  <si>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</si>
  <si>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</si>
  <si>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</si>
  <si>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</si>
  <si>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</si>
  <si>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</si>
  <si>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</si>
  <si>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</si>
  <si>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</si>
  <si>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</si>
  <si>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</si>
  <si>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</si>
  <si>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</si>
  <si>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</si>
  <si>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</si>
  <si>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</si>
  <si>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</si>
  <si>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</si>
  <si>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</si>
  <si>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</si>
  <si>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</si>
  <si>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</si>
  <si>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</si>
  <si>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</si>
  <si>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</si>
  <si>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</si>
  <si>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</si>
  <si>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</si>
  <si>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</si>
  <si>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</si>
  <si>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</si>
  <si>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</si>
  <si>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</si>
  <si>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</si>
  <si>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</si>
  <si>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</si>
  <si>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</si>
  <si>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</si>
  <si>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</si>
  <si>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</si>
  <si>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</si>
  <si>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</si>
  <si>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</si>
  <si>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</si>
  <si>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</si>
  <si>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</si>
  <si>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</si>
  <si>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</si>
  <si>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</si>
  <si>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</si>
  <si>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</si>
  <si>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</si>
  <si>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</si>
  <si>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</si>
  <si>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</si>
  <si>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</si>
  <si>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</si>
  <si>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</si>
  <si>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</si>
  <si>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</si>
  <si>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</si>
  <si>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</si>
  <si>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</si>
  <si>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</si>
  <si>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</si>
  <si>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</si>
  <si>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</si>
  <si>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</si>
  <si>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</si>
  <si>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</si>
  <si>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</si>
  <si>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</si>
  <si>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</si>
  <si>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</si>
  <si>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</si>
  <si>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</si>
  <si>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</si>
  <si>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</si>
  <si>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</si>
  <si>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</si>
  <si>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</si>
  <si>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</si>
  <si>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</si>
  <si>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</si>
  <si>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</si>
  <si>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</si>
  <si>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</si>
  <si>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</si>
  <si>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</si>
  <si>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</si>
  <si>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</si>
  <si>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</si>
  <si>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</si>
  <si>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</si>
  <si>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</si>
  <si>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</si>
  <si>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</si>
  <si>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</si>
  <si>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</si>
  <si>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</si>
  <si>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</si>
  <si>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</si>
  <si>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</si>
  <si>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</si>
  <si>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</si>
  <si>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</si>
  <si>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</si>
  <si>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</si>
  <si>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</si>
  <si>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</si>
  <si>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</si>
  <si>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</si>
  <si>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</si>
  <si>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</si>
  <si>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</si>
  <si>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</si>
  <si>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</si>
  <si>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</si>
  <si>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</si>
  <si>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</si>
  <si>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</si>
  <si>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</si>
  <si>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</si>
  <si>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</si>
  <si>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</si>
  <si>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</si>
  <si>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</si>
  <si>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</si>
  <si>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</si>
  <si>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</si>
  <si>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</si>
  <si>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</si>
  <si>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</si>
  <si>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</si>
  <si>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</si>
  <si>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</si>
  <si>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</si>
  <si>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</si>
  <si>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</si>
  <si>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</si>
  <si>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</si>
  <si>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</si>
  <si>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</si>
  <si>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</si>
  <si>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</si>
  <si>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</si>
  <si>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</si>
  <si>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</si>
  <si>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</si>
  <si>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</si>
  <si>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</si>
  <si>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</si>
  <si>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</si>
  <si>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</si>
  <si>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</si>
  <si>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</si>
  <si>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</si>
  <si>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</si>
  <si>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</si>
  <si>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</si>
  <si>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</si>
  <si>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</si>
  <si>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</si>
  <si>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</si>
  <si>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</si>
  <si>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</si>
  <si>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</si>
  <si>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</si>
  <si>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</si>
  <si>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</si>
  <si>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</si>
  <si>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</si>
  <si>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</si>
  <si>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</si>
  <si>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</si>
  <si>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</si>
  <si>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</si>
  <si>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</si>
  <si>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</si>
  <si>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</si>
  <si>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</si>
  <si>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</si>
  <si>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</si>
  <si>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</si>
  <si>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</si>
  <si>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</si>
  <si>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</si>
  <si>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</si>
  <si>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</si>
  <si>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</si>
  <si>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</si>
  <si>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</si>
  <si>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</si>
  <si>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</si>
  <si>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</si>
  <si>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</si>
  <si>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</si>
  <si>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</si>
  <si>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</si>
  <si>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</si>
  <si>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</si>
  <si>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</si>
  <si>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</si>
  <si>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</si>
  <si>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</si>
  <si>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</si>
  <si>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</si>
  <si>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</si>
  <si>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</si>
  <si>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</si>
  <si>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</si>
  <si>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</si>
  <si>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</si>
  <si>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</si>
  <si>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</si>
  <si>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</si>
  <si>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</si>
  <si>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</si>
  <si>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</si>
  <si>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</si>
  <si>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</si>
  <si>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</si>
  <si>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</si>
  <si>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</si>
  <si>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</si>
  <si>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</si>
  <si>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</si>
  <si>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</si>
  <si>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</si>
  <si>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</si>
  <si>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</si>
  <si>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</si>
  <si>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</si>
  <si>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</si>
  <si>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</si>
  <si>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</si>
  <si>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</si>
  <si>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</si>
  <si>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</si>
  <si>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</si>
  <si>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</si>
  <si>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</si>
  <si>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</si>
  <si>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</si>
  <si>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</si>
  <si>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</si>
  <si>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</si>
  <si>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</si>
  <si>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</si>
  <si>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</si>
  <si>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</si>
  <si>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</si>
  <si>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</si>
  <si>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</si>
  <si>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</si>
  <si>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</si>
  <si>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</si>
  <si>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</si>
  <si>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</si>
  <si>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</si>
  <si>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</si>
  <si>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</si>
  <si>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</si>
  <si>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</si>
  <si>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</si>
  <si>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</si>
  <si>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</si>
  <si>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</si>
  <si>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</si>
  <si>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</si>
  <si>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</si>
  <si>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</si>
  <si>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</si>
  <si>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</si>
  <si>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</si>
  <si>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</si>
  <si>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</si>
  <si>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</si>
  <si>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</si>
  <si>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</si>
  <si>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</si>
  <si>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</si>
  <si>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</si>
  <si>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</si>
  <si>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</si>
  <si>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</si>
  <si>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</si>
  <si>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</si>
  <si>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</si>
  <si>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</si>
  <si>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</si>
  <si>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</si>
  <si>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</si>
  <si>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</si>
  <si>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</si>
  <si>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</si>
  <si>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</si>
  <si>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</si>
  <si>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</si>
  <si>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</si>
  <si>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</si>
  <si>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</si>
  <si>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</si>
  <si>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</si>
  <si>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</si>
  <si>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</si>
  <si>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</si>
  <si>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</si>
  <si>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</si>
  <si>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</si>
  <si>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</si>
  <si>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</si>
  <si>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</si>
  <si>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</si>
  <si>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</si>
  <si>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</si>
  <si>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</si>
  <si>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</si>
  <si>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</si>
  <si>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</si>
  <si>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</si>
  <si>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</si>
  <si>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</si>
  <si>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</si>
  <si>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</si>
  <si>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</si>
  <si>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</si>
  <si>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</si>
  <si>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</si>
  <si>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</si>
  <si>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</si>
  <si>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</si>
  <si>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</si>
  <si>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</si>
  <si>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</si>
  <si>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</si>
  <si>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</si>
  <si>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</si>
  <si>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</si>
  <si>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</si>
  <si>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</si>
  <si>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</si>
  <si>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</si>
  <si>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</si>
  <si>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</si>
  <si>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</si>
  <si>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</si>
  <si>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</si>
  <si>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</si>
  <si>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</si>
  <si>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</si>
  <si>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</si>
  <si>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</si>
  <si>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</si>
  <si>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</si>
  <si>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</si>
  <si>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</si>
  <si>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</si>
  <si>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</si>
  <si>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</si>
  <si>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</si>
  <si>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</si>
  <si>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</si>
  <si>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</si>
  <si>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</si>
  <si>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</si>
  <si>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</si>
  <si>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</si>
  <si>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</si>
  <si>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</si>
  <si>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</si>
  <si>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</si>
  <si>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</si>
  <si>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</si>
  <si>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</si>
  <si>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</si>
  <si>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</si>
  <si>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</si>
  <si>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</si>
  <si>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</si>
  <si>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</si>
  <si>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</si>
  <si>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</si>
  <si>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</si>
  <si>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</si>
  <si>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</si>
  <si>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</si>
  <si>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</si>
  <si>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</si>
  <si>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</si>
  <si>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</si>
  <si>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</si>
  <si>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</si>
  <si>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</si>
  <si>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</si>
  <si>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</si>
  <si>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</si>
  <si>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</si>
  <si>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</si>
  <si>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</si>
  <si>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</si>
  <si>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</si>
  <si>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</si>
  <si>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</si>
  <si>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</si>
  <si>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</si>
  <si>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</si>
  <si>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</si>
  <si>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</si>
  <si>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</si>
  <si>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</si>
  <si>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</si>
  <si>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</si>
  <si>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</si>
  <si>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</si>
  <si>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</si>
  <si>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</si>
  <si>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</si>
  <si>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</si>
  <si>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</si>
  <si>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</si>
  <si>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</si>
  <si>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</si>
  <si>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</si>
  <si>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</si>
  <si>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</si>
  <si>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</si>
  <si>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</si>
  <si>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</si>
  <si>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</si>
  <si>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</si>
  <si>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</si>
  <si>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</si>
  <si>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</si>
  <si>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</si>
  <si>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</si>
  <si>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</si>
  <si>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</si>
  <si>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</si>
  <si>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</si>
  <si>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</si>
  <si>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</si>
  <si>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</si>
  <si>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</si>
  <si>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</si>
  <si>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</si>
  <si>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</si>
  <si>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</si>
  <si>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</si>
  <si>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</si>
  <si>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</si>
  <si>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</si>
  <si>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</si>
  <si>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</si>
  <si>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</si>
  <si>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</si>
  <si>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</si>
  <si>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</si>
  <si>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</si>
  <si>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</si>
  <si>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</si>
  <si>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</si>
  <si>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</si>
  <si>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</si>
  <si>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</si>
  <si>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</si>
  <si>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</si>
  <si>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</si>
  <si>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</si>
  <si>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</si>
  <si>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</si>
  <si>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</si>
  <si>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</si>
  <si>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</si>
  <si>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</si>
  <si>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</si>
  <si>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</si>
  <si>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</si>
  <si>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</si>
  <si>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</si>
  <si>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</si>
  <si>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</si>
  <si>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</si>
  <si>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</si>
  <si>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</si>
  <si>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</si>
  <si>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</si>
  <si>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</si>
  <si>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</si>
  <si>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</si>
  <si>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</si>
  <si>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</si>
  <si>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</si>
  <si>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</si>
  <si>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</si>
  <si>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</si>
  <si>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</si>
  <si>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</si>
  <si>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</si>
  <si>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</si>
  <si>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</si>
  <si>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</si>
  <si>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</si>
  <si>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</si>
  <si>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</si>
  <si>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</si>
  <si>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</si>
  <si>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</si>
  <si>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</si>
  <si>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</si>
  <si>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</si>
  <si>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</si>
  <si>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</si>
  <si>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</si>
  <si>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</si>
  <si>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</si>
  <si>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</si>
  <si>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</si>
  <si>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</si>
  <si>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</si>
  <si>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</si>
  <si>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</si>
  <si>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</si>
  <si>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</si>
  <si>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</si>
  <si>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</si>
  <si>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</si>
  <si>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</si>
  <si>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</si>
  <si>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</si>
  <si>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</si>
  <si>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</si>
  <si>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</si>
  <si>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</si>
  <si>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</si>
  <si>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</si>
  <si>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</si>
  <si>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</si>
  <si>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</si>
  <si>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</si>
  <si>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</si>
  <si>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</si>
  <si>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</si>
  <si>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</si>
  <si>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</si>
  <si>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</si>
  <si>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</si>
  <si>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</si>
  <si>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</si>
  <si>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</si>
  <si>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</si>
  <si>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</si>
  <si>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</si>
  <si>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</si>
  <si>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</si>
  <si>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</si>
  <si>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</si>
  <si>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</si>
  <si>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</si>
  <si>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</si>
  <si>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</si>
  <si>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</si>
  <si>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</si>
  <si>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</si>
  <si>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</si>
  <si>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</si>
  <si>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</si>
  <si>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</si>
  <si>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</si>
  <si>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</si>
  <si>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</si>
  <si>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</si>
  <si>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</si>
  <si>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</si>
  <si>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</si>
  <si>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</si>
  <si>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</si>
  <si>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</si>
  <si>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</si>
  <si>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</si>
  <si>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</si>
  <si>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</si>
  <si>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</si>
  <si>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</si>
  <si>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</si>
  <si>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</si>
  <si>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</si>
  <si>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</si>
  <si>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</si>
  <si>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</si>
  <si>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</si>
  <si>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</si>
  <si>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</si>
  <si>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</si>
  <si>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</si>
  <si>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</si>
  <si>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</si>
  <si>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</si>
  <si>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</si>
  <si>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</si>
  <si>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</si>
  <si>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</si>
  <si>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</si>
  <si>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</si>
  <si>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</si>
  <si>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</si>
  <si>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</si>
  <si>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</si>
  <si>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</si>
  <si>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</si>
  <si>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</si>
  <si>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</si>
  <si>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</si>
  <si>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</si>
  <si>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</si>
  <si>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</si>
  <si>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</si>
  <si>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</si>
  <si>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</si>
  <si>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</si>
  <si>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</si>
  <si>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</si>
  <si>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</si>
  <si>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</si>
  <si>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</si>
  <si>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</si>
  <si>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</si>
  <si>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</si>
  <si>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</si>
  <si>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</si>
  <si>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</si>
  <si>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</si>
  <si>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</si>
  <si>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</si>
  <si>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</si>
  <si>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</si>
  <si>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</si>
  <si>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</si>
  <si>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</si>
  <si>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</si>
  <si>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</si>
  <si>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</si>
  <si>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</si>
  <si>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</si>
  <si>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</si>
  <si>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</si>
  <si>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</si>
  <si>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</si>
  <si>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</si>
  <si>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</si>
  <si>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</si>
  <si>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</si>
  <si>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</si>
  <si>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</si>
  <si>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</si>
  <si>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</si>
  <si>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</si>
  <si>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</si>
  <si>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</si>
  <si>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</si>
  <si>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</si>
  <si>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</si>
  <si>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</si>
  <si>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</si>
  <si>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</si>
  <si>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</si>
  <si>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</si>
  <si>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</si>
  <si>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</si>
  <si>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</si>
  <si>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</si>
  <si>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</si>
  <si>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</si>
  <si>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</si>
  <si>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</si>
  <si>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</si>
  <si>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</si>
  <si>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</si>
  <si>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</si>
  <si>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</si>
  <si>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</si>
  <si>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</si>
  <si>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</si>
  <si>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</si>
  <si>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</si>
  <si>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</si>
  <si>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</si>
  <si>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</si>
  <si>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</si>
  <si>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</si>
  <si>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</si>
  <si>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</si>
  <si>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</si>
  <si>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</si>
  <si>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</si>
  <si>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</si>
  <si>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</si>
  <si>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</si>
  <si>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</si>
  <si>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</si>
  <si>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</si>
  <si>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</si>
  <si>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</si>
  <si>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</si>
  <si>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</si>
  <si>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</si>
  <si>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</si>
  <si>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</si>
  <si>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</si>
  <si>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</si>
  <si>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</si>
  <si>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</si>
  <si>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</si>
  <si>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</si>
  <si>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</si>
  <si>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</si>
  <si>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</si>
  <si>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</si>
  <si>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</si>
  <si>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</si>
  <si>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</si>
  <si>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</si>
  <si>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</si>
  <si>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</si>
  <si>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</si>
  <si>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</si>
  <si>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</si>
  <si>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</si>
  <si>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</si>
  <si>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</si>
  <si>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</si>
  <si>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</si>
  <si>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</si>
  <si>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</si>
  <si>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</si>
  <si>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</si>
  <si>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</si>
  <si>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</si>
  <si>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</si>
  <si>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</si>
  <si>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</si>
  <si>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</si>
  <si>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</si>
  <si>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</si>
  <si>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</si>
  <si>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</si>
  <si>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</si>
  <si>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</si>
  <si>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</si>
  <si>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</si>
  <si>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</si>
  <si>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</si>
  <si>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</si>
  <si>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</si>
  <si>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</si>
  <si>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</si>
  <si>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</si>
  <si>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</si>
  <si>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</si>
  <si>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</si>
  <si>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</si>
  <si>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</si>
  <si>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</si>
  <si>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</si>
  <si>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</si>
  <si>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</si>
  <si>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</si>
  <si>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</si>
  <si>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</si>
  <si>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</si>
  <si>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</si>
  <si>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</si>
  <si>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</si>
  <si>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</si>
  <si>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</si>
  <si>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</si>
  <si>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</si>
  <si>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</si>
  <si>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</si>
  <si>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</si>
  <si>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</si>
  <si>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</si>
  <si>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</si>
  <si>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</si>
  <si>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</si>
  <si>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</si>
  <si>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</si>
  <si>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</si>
  <si>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</si>
  <si>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</si>
  <si>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</si>
  <si>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</si>
  <si>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</si>
  <si>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</si>
  <si>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</si>
  <si>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</si>
  <si>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</si>
  <si>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</si>
  <si>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</si>
  <si>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</si>
  <si>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</si>
  <si>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</si>
  <si>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</si>
  <si>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</si>
  <si>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</si>
  <si>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</si>
  <si>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</si>
  <si>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</si>
  <si>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</si>
  <si>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</si>
  <si>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</si>
  <si>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</si>
  <si>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</si>
  <si>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</si>
  <si>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</si>
  <si>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</si>
  <si>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</si>
  <si>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</si>
  <si>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</si>
  <si>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</si>
  <si>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</si>
  <si>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</si>
  <si>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</si>
  <si>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</si>
  <si>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</si>
  <si>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</si>
  <si>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</si>
  <si>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</si>
  <si>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</si>
  <si>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</si>
  <si>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</si>
  <si>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</si>
  <si>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</si>
  <si>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</si>
  <si>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</si>
  <si>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</si>
  <si>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</si>
  <si>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</si>
  <si>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</si>
  <si>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</si>
  <si>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</si>
  <si>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</si>
  <si>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</si>
  <si>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</si>
  <si>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</si>
  <si>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</si>
  <si>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</si>
  <si>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</si>
  <si>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</si>
  <si>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</si>
  <si>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</si>
  <si>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</si>
  <si>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</si>
  <si>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</si>
  <si>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</si>
  <si>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</si>
  <si>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</si>
  <si>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</si>
  <si>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</si>
  <si>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</si>
  <si>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</si>
  <si>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</si>
  <si>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</si>
  <si>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</si>
  <si>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</si>
  <si>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</si>
  <si>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</si>
  <si>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</si>
  <si>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</si>
  <si>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</si>
  <si>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</si>
  <si>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</si>
  <si>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</si>
  <si>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</si>
  <si>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</si>
  <si>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</si>
  <si>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</si>
  <si>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</si>
  <si>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</si>
  <si>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</si>
  <si>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</si>
  <si>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</si>
  <si>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</si>
  <si>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</si>
  <si>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</si>
  <si>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</si>
  <si>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</si>
  <si>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</si>
  <si>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</si>
  <si>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</si>
  <si>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</si>
  <si>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</si>
  <si>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</si>
  <si>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</si>
  <si>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</si>
  <si>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</si>
  <si>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</si>
  <si>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</si>
  <si>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</si>
  <si>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</si>
  <si>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</si>
  <si>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</si>
  <si>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</si>
  <si>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</si>
  <si>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</si>
  <si>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</si>
  <si>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</si>
  <si>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</si>
  <si>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</si>
  <si>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</si>
  <si>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</si>
  <si>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</si>
  <si>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</si>
  <si>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</si>
  <si>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</si>
  <si>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</si>
  <si>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</si>
  <si>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</si>
  <si>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</si>
  <si>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</si>
  <si>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</si>
  <si>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</si>
  <si>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</si>
  <si>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</si>
  <si>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</si>
  <si>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</si>
  <si>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</si>
  <si>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</si>
  <si>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</si>
  <si>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</si>
  <si>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</si>
  <si>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</si>
  <si>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</si>
  <si>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</si>
  <si>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</si>
  <si>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</si>
  <si>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</si>
  <si>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</si>
  <si>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</si>
  <si>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</si>
  <si>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</si>
  <si>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</si>
  <si>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</si>
  <si>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</si>
  <si>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</si>
  <si>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</si>
  <si>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</si>
  <si>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</si>
  <si>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</si>
  <si>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</si>
  <si>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</si>
  <si>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</si>
  <si>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</si>
  <si>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</si>
  <si>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</si>
  <si>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</si>
  <si>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</si>
  <si>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</si>
  <si>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</si>
  <si>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</si>
  <si>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</si>
  <si>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</si>
  <si>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</si>
  <si>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</si>
  <si>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</si>
  <si>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</si>
  <si>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</si>
  <si>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</si>
  <si>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</si>
  <si>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</si>
  <si>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</si>
  <si>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</si>
  <si>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</si>
  <si>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</si>
  <si>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</si>
  <si>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</si>
  <si>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</si>
  <si>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</si>
  <si>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</si>
  <si>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</si>
  <si>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</si>
  <si>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</si>
  <si>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</si>
  <si>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</si>
  <si>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</si>
  <si>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</si>
  <si>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</si>
  <si>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</si>
  <si>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</si>
  <si>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</si>
  <si>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</si>
  <si>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</si>
  <si>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</si>
  <si>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</si>
  <si>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</si>
  <si>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</si>
  <si>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</si>
  <si>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</si>
  <si>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</si>
  <si>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</si>
  <si>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</si>
  <si>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</si>
  <si>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</si>
  <si>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</si>
  <si>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</si>
  <si>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</si>
  <si>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</si>
  <si>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</si>
  <si>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</si>
  <si>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</si>
  <si>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</si>
  <si>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</si>
  <si>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</si>
  <si>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</si>
  <si>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</si>
  <si>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</si>
  <si>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</si>
  <si>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</si>
  <si>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</si>
  <si>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</si>
  <si>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</si>
  <si>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</si>
  <si>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</si>
  <si>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</si>
  <si>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</si>
  <si>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</si>
  <si>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</si>
  <si>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</si>
  <si>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</si>
  <si>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</si>
  <si>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</si>
  <si>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</si>
  <si>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</si>
  <si>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</si>
  <si>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</si>
  <si>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</si>
  <si>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</si>
  <si>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</si>
  <si>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</si>
  <si>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</si>
  <si>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</si>
  <si>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</si>
  <si>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</si>
  <si>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</si>
  <si>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</si>
  <si>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</si>
  <si>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</si>
  <si>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</si>
  <si>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</si>
  <si>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</si>
  <si>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</si>
  <si>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</si>
  <si>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</si>
  <si>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</si>
  <si>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</si>
  <si>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</si>
  <si>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</si>
  <si>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</si>
  <si>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</si>
  <si>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</si>
  <si>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</si>
  <si>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</si>
  <si>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</si>
  <si>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</si>
  <si>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</si>
  <si>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</si>
  <si>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</si>
  <si>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</si>
  <si>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</si>
  <si>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</si>
  <si>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</si>
  <si>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</si>
  <si>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</si>
  <si>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</si>
  <si>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</si>
  <si>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</si>
  <si>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</si>
  <si>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</si>
  <si>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</si>
  <si>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</si>
  <si>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</si>
  <si>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</si>
  <si>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</si>
  <si>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</si>
  <si>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</si>
  <si>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</si>
  <si>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</si>
  <si>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</si>
  <si>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</si>
  <si>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</si>
  <si>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</si>
  <si>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</si>
  <si>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</si>
  <si>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</si>
  <si>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</si>
  <si>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</si>
  <si>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</si>
  <si>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</si>
  <si>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</si>
  <si>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</si>
  <si>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</si>
  <si>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</si>
  <si>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</si>
  <si>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</si>
  <si>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</si>
  <si>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</si>
  <si>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</si>
  <si>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</si>
  <si>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</si>
  <si>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</si>
  <si>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</si>
  <si>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</si>
  <si>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</si>
  <si>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</si>
  <si>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</si>
  <si>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</si>
  <si>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</si>
  <si>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</si>
  <si>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</si>
  <si>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</si>
  <si>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</si>
  <si>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</si>
  <si>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</si>
  <si>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</si>
  <si>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</si>
  <si>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</si>
  <si>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</si>
  <si>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</si>
  <si>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</si>
  <si>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</si>
  <si>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</si>
  <si>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</si>
  <si>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</si>
  <si>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</si>
  <si>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</si>
  <si>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</si>
  <si>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</si>
  <si>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</si>
  <si>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</si>
  <si>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</si>
  <si>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</si>
  <si>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</si>
  <si>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</si>
  <si>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</si>
  <si>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</si>
  <si>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</si>
  <si>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</si>
  <si>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</si>
  <si>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</si>
  <si>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</si>
  <si>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</si>
  <si>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</si>
  <si>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</si>
  <si>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</si>
  <si>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</si>
  <si>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</si>
  <si>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</si>
  <si>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</si>
  <si>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</si>
  <si>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</si>
  <si>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</si>
  <si>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</si>
  <si>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</si>
  <si>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</si>
  <si>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</si>
  <si>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</si>
  <si>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</si>
  <si>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</si>
  <si>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</si>
  <si>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</si>
  <si>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</si>
  <si>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</si>
  <si>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</si>
  <si>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</si>
  <si>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</si>
  <si>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</si>
  <si>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</si>
  <si>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</si>
  <si>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</si>
  <si>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</si>
  <si>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</si>
  <si>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</si>
  <si>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</si>
  <si>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</si>
  <si>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</si>
  <si>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</si>
  <si>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</si>
  <si>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</si>
  <si>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</si>
  <si>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</si>
  <si>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</si>
  <si>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</si>
  <si>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</si>
  <si>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</si>
  <si>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</si>
  <si>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</si>
  <si>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</si>
  <si>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</si>
  <si>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</si>
  <si>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</si>
  <si>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</si>
  <si>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</si>
  <si>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</si>
  <si>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</si>
  <si>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</si>
  <si>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</si>
  <si>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</si>
  <si>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</si>
  <si>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</si>
  <si>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</si>
  <si>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</si>
  <si>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</si>
  <si>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</si>
  <si>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</si>
  <si>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</si>
  <si>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</si>
  <si>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</si>
  <si>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</si>
  <si>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</si>
  <si>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</si>
  <si>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</si>
  <si>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</si>
  <si>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</si>
  <si>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</si>
  <si>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</si>
  <si>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</si>
  <si>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</si>
  <si>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</si>
  <si>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</si>
  <si>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</si>
  <si>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</si>
  <si>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</si>
  <si>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</si>
  <si>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</si>
  <si>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</si>
  <si>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</si>
  <si>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</si>
  <si>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</si>
  <si>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</si>
  <si>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</si>
  <si>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</si>
  <si>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</si>
  <si>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</si>
  <si>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</si>
  <si>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</si>
  <si>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</si>
  <si>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</si>
  <si>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</si>
  <si>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</si>
  <si>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</si>
  <si>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</si>
  <si>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</si>
  <si>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</si>
  <si>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</si>
  <si>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</si>
  <si>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</si>
  <si>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</si>
  <si>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</si>
  <si>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</si>
  <si>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</si>
  <si>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</si>
  <si>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</si>
  <si>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</si>
  <si>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</si>
  <si>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</si>
  <si>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</si>
  <si>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</si>
  <si>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</si>
  <si>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</si>
  <si>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</si>
  <si>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</si>
  <si>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</si>
  <si>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</si>
  <si>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</si>
  <si>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</si>
  <si>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</si>
  <si>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</si>
  <si>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</si>
  <si>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</si>
  <si>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</si>
  <si>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</si>
  <si>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</si>
  <si>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</si>
  <si>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</si>
  <si>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</si>
  <si>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</si>
  <si>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</si>
  <si>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</si>
  <si>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</si>
  <si>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</si>
  <si>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</si>
  <si>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</si>
  <si>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</si>
  <si>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</si>
  <si>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</si>
  <si>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</si>
  <si>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</si>
  <si>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</si>
  <si>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</si>
  <si>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</si>
  <si>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</si>
  <si>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</si>
  <si>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</si>
  <si>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</si>
  <si>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</si>
  <si>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</si>
  <si>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</si>
  <si>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</si>
  <si>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</si>
  <si>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</si>
  <si>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</si>
  <si>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</si>
  <si>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</si>
  <si>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</si>
  <si>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</si>
  <si>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</si>
  <si>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</si>
  <si>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</si>
  <si>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</si>
  <si>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</si>
  <si>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</si>
  <si>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</si>
  <si>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</si>
  <si>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</si>
  <si>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</si>
  <si>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</si>
  <si>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</si>
  <si>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</si>
  <si>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</si>
  <si>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</si>
  <si>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</si>
  <si>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</si>
  <si>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</si>
  <si>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</si>
  <si>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</si>
  <si>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</si>
  <si>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</si>
  <si>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</si>
  <si>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</si>
  <si>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</si>
  <si>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</si>
  <si>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</si>
  <si>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</si>
  <si>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</si>
  <si>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</si>
  <si>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</si>
  <si>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</si>
  <si>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</si>
  <si>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</si>
  <si>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</si>
  <si>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</si>
  <si>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</si>
  <si>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</si>
  <si>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</si>
  <si>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</si>
  <si>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</si>
  <si>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</si>
  <si>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</si>
  <si>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</si>
  <si>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</si>
  <si>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</si>
  <si>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</si>
  <si>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</si>
  <si>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</si>
  <si>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</si>
  <si>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</si>
  <si>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</si>
  <si>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</si>
  <si>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</si>
  <si>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</si>
  <si>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</si>
  <si>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</si>
  <si>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</si>
  <si>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</si>
  <si>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</si>
  <si>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</si>
  <si>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</si>
  <si>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</si>
  <si>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</si>
  <si>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</si>
  <si>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</si>
  <si>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</si>
  <si>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</si>
  <si>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</si>
  <si>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</si>
  <si>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</si>
  <si>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</si>
  <si>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</si>
  <si>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</si>
  <si>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</si>
  <si>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</si>
  <si>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</si>
  <si>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</si>
  <si>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</si>
  <si>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</si>
  <si>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</si>
  <si>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</si>
  <si>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</si>
  <si>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</si>
  <si>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</si>
  <si>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</si>
  <si>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</si>
  <si>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</si>
  <si>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</si>
  <si>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</si>
  <si>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</si>
  <si>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</si>
  <si>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</si>
  <si>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</si>
  <si>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</si>
  <si>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</si>
  <si>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</si>
  <si>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</si>
  <si>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</si>
  <si>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</si>
  <si>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</si>
  <si>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</si>
  <si>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</si>
  <si>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</si>
  <si>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</si>
  <si>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</si>
  <si>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</si>
  <si>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</si>
  <si>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</si>
  <si>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</si>
  <si>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</si>
  <si>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</si>
  <si>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</si>
  <si>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</si>
  <si>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</si>
  <si>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</si>
  <si>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</si>
  <si>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</si>
  <si>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</si>
  <si>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</si>
  <si>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</si>
  <si>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</si>
  <si>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</si>
  <si>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</si>
  <si>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</si>
  <si>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</si>
  <si>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</si>
  <si>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</si>
  <si>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</si>
  <si>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</si>
  <si>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</si>
  <si>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</si>
  <si>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</si>
  <si>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</si>
  <si>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</si>
  <si>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</si>
  <si>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</si>
  <si>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</si>
  <si>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</si>
  <si>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</si>
  <si>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</si>
  <si>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</si>
  <si>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</si>
  <si>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</si>
  <si>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</si>
  <si>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</si>
  <si>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</si>
  <si>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</si>
  <si>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</si>
  <si>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</si>
  <si>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</si>
  <si>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</si>
  <si>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</si>
  <si>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</si>
  <si>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</si>
  <si>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</si>
  <si>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</si>
  <si>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</si>
  <si>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</si>
  <si>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</si>
  <si>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</si>
  <si>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</si>
  <si>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</si>
  <si>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</si>
  <si>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</si>
  <si>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</si>
  <si>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</si>
  <si>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</si>
  <si>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</si>
  <si>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</si>
  <si>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</si>
  <si>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</si>
  <si>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</si>
  <si>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</si>
  <si>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</si>
  <si>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</si>
  <si>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</si>
  <si>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</si>
  <si>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</si>
  <si>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</si>
  <si>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</si>
  <si>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</si>
  <si>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</si>
  <si>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</si>
  <si>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</si>
  <si>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</si>
  <si>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</si>
  <si>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</si>
  <si>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</si>
  <si>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</si>
  <si>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</si>
  <si>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</si>
  <si>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</si>
  <si>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</si>
  <si>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</si>
  <si>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</si>
  <si>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</si>
  <si>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</si>
  <si>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</si>
  <si>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</si>
  <si>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</si>
  <si>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</si>
  <si>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</si>
  <si>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</si>
  <si>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</si>
  <si>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</si>
  <si>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</si>
  <si>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</si>
  <si>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</si>
  <si>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</si>
  <si>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</si>
  <si>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</si>
  <si>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</si>
  <si>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</si>
  <si>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</si>
  <si>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</si>
  <si>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</si>
  <si>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</si>
  <si>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</si>
  <si>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</si>
  <si>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</si>
  <si>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</si>
  <si>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</si>
  <si>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</si>
  <si>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</si>
  <si>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</si>
  <si>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</si>
  <si>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</si>
  <si>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</si>
  <si>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</si>
  <si>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</si>
  <si>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</si>
  <si>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</si>
  <si>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</si>
  <si>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</si>
  <si>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</si>
  <si>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</si>
  <si>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</si>
  <si>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</si>
  <si>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</si>
  <si>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</si>
  <si>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</si>
  <si>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</si>
  <si>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</si>
  <si>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</si>
  <si>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</si>
  <si>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</si>
  <si>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</si>
  <si>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</si>
  <si>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</si>
  <si>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</si>
  <si>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</si>
  <si>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</si>
  <si>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</si>
  <si>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</si>
  <si>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</si>
  <si>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</si>
  <si>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</si>
  <si>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</si>
  <si>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</si>
  <si>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</si>
  <si>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</si>
  <si>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</si>
  <si>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</si>
  <si>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</si>
  <si>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</si>
  <si>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</si>
  <si>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</si>
  <si>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</si>
  <si>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</si>
  <si>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</si>
  <si>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</si>
  <si>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</si>
  <si>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</si>
  <si>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</si>
  <si>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</si>
  <si>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</si>
  <si>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</si>
  <si>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</si>
  <si>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</si>
  <si>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</si>
  <si>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</si>
  <si>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</si>
  <si>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</si>
  <si>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</si>
  <si>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</si>
  <si>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</si>
  <si>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</si>
  <si>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</si>
  <si>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</si>
  <si>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</si>
  <si>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</si>
  <si>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</si>
  <si>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</si>
  <si>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</si>
  <si>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</si>
  <si>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</si>
  <si>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</si>
  <si>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</si>
  <si>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</si>
  <si>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</si>
  <si>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</si>
  <si>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</si>
  <si>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</si>
  <si>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</si>
  <si>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</si>
  <si>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</si>
  <si>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</si>
  <si>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</si>
  <si>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</si>
  <si>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</si>
  <si>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</si>
  <si>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</si>
  <si>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</si>
  <si>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</si>
  <si>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</si>
  <si>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</si>
  <si>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</si>
  <si>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</si>
  <si>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</si>
  <si>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</si>
  <si>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</si>
  <si>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</si>
  <si>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</si>
  <si>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</si>
  <si>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</si>
  <si>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</si>
  <si>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</si>
  <si>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</si>
  <si>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</si>
  <si>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</si>
  <si>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</si>
  <si>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</si>
  <si>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</si>
  <si>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</si>
  <si>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</si>
  <si>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</si>
  <si>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</si>
  <si>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</si>
  <si>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</si>
  <si>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</si>
  <si>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</si>
  <si>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</si>
  <si>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</si>
  <si>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</si>
  <si>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</si>
  <si>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</si>
  <si>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</si>
  <si>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</si>
  <si>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</si>
  <si>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</si>
  <si>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</si>
  <si>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</si>
  <si>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</si>
  <si>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</si>
  <si>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</si>
  <si>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</si>
  <si>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</si>
  <si>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</si>
  <si>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</si>
  <si>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</si>
  <si>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</si>
  <si>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</si>
  <si>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</si>
  <si>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</si>
  <si>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</si>
  <si>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</si>
  <si>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</si>
  <si>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</si>
  <si>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</si>
  <si>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</si>
  <si>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</si>
  <si>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</si>
  <si>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</si>
  <si>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</si>
  <si>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</si>
  <si>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</si>
  <si>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</si>
  <si>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</si>
  <si>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</si>
  <si>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</si>
  <si>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</si>
  <si>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</si>
  <si>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</si>
  <si>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</si>
  <si>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</si>
  <si>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</si>
  <si>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</si>
  <si>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</si>
  <si>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</si>
  <si>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</si>
  <si>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</si>
  <si>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</si>
  <si>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</si>
  <si>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</si>
  <si>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</si>
  <si>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</si>
  <si>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</si>
  <si>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</si>
  <si>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</si>
  <si>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</si>
  <si>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</si>
  <si>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</si>
  <si>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</si>
  <si>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</si>
  <si>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</si>
  <si>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</si>
  <si>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</si>
  <si>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</si>
  <si>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</si>
  <si>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</si>
  <si>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</si>
  <si>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</si>
  <si>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</si>
  <si>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</si>
  <si>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</si>
  <si>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</si>
  <si>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</si>
  <si>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</si>
  <si>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</si>
  <si>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</si>
  <si>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</si>
  <si>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</si>
  <si>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</si>
  <si>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</si>
  <si>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</si>
  <si>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</si>
  <si>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</si>
  <si>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</si>
  <si>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</si>
  <si>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</si>
  <si>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</si>
  <si>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</si>
  <si>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</si>
  <si>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</si>
  <si>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</si>
  <si>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</si>
  <si>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</si>
  <si>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</si>
  <si>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</si>
  <si>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</si>
  <si>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</si>
  <si>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</si>
  <si>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</si>
  <si>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</si>
  <si>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</si>
  <si>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</si>
  <si>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</si>
  <si>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</si>
  <si>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</si>
  <si>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</si>
  <si>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</si>
  <si>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</si>
  <si>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</si>
  <si>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</si>
  <si>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</si>
  <si>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</si>
  <si>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</si>
  <si>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</si>
  <si>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</si>
  <si>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</si>
  <si>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</si>
  <si>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</si>
  <si>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</si>
  <si>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</si>
  <si>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</si>
  <si>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</si>
  <si>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</si>
  <si>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</si>
  <si>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</si>
  <si>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</si>
  <si>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</si>
  <si>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</si>
  <si>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</si>
  <si>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</si>
  <si>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</si>
  <si>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</si>
  <si>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</si>
  <si>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</si>
  <si>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</si>
  <si>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</si>
  <si>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</si>
  <si>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</si>
  <si>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</si>
  <si>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</si>
  <si>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</si>
  <si>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</si>
  <si>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</si>
  <si>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</si>
  <si>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</si>
  <si>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</si>
  <si>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</si>
  <si>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</si>
  <si>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</si>
  <si>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</si>
  <si>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</si>
  <si>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</si>
  <si>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</si>
  <si>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</si>
  <si>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</si>
  <si>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</si>
  <si>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</si>
  <si>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</si>
  <si>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</si>
  <si>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</si>
  <si>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</si>
  <si>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</si>
  <si>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</si>
  <si>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</si>
  <si>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</si>
  <si>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</si>
  <si>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</si>
  <si>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</si>
  <si>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</si>
  <si>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</si>
  <si>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</si>
  <si>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</si>
  <si>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</si>
  <si>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</si>
  <si>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</si>
  <si>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</si>
  <si>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</si>
  <si>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</si>
  <si>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</si>
  <si>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</si>
  <si>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</si>
  <si>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</si>
  <si>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</si>
  <si>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</si>
  <si>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</si>
  <si>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</si>
  <si>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</si>
  <si>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</si>
  <si>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</si>
  <si>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</si>
  <si>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</si>
  <si>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</si>
  <si>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</si>
  <si>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</si>
  <si>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</si>
  <si>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</si>
  <si>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</si>
  <si>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</si>
  <si>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</si>
  <si>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</si>
  <si>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</si>
  <si>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</si>
  <si>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</si>
  <si>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</si>
  <si>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</si>
  <si>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</si>
  <si>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</si>
  <si>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</si>
  <si>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</si>
  <si>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</si>
  <si>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</si>
  <si>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</si>
  <si>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</si>
  <si>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</si>
  <si>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</si>
  <si>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</si>
  <si>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</si>
  <si>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</si>
  <si>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</si>
  <si>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</si>
  <si>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</si>
  <si>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</si>
  <si>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</si>
  <si>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</si>
  <si>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</si>
  <si>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</si>
  <si>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</si>
  <si>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</si>
  <si>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</si>
  <si>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</si>
  <si>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</si>
  <si>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</si>
  <si>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</si>
  <si>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</si>
  <si>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</si>
  <si>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</si>
  <si>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</si>
  <si>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</si>
  <si>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</si>
  <si>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</si>
  <si>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</si>
  <si>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</si>
  <si>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</si>
  <si>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</si>
  <si>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</si>
  <si>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</si>
  <si>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</si>
  <si>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</si>
  <si>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</si>
  <si>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</si>
  <si>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</si>
  <si>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</si>
  <si>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</si>
  <si>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</si>
  <si>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</si>
  <si>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</si>
  <si>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</si>
  <si>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</si>
  <si>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</si>
  <si>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</si>
  <si>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</si>
  <si>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</si>
  <si>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</si>
  <si>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</si>
  <si>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</si>
  <si>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</si>
  <si>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</si>
  <si>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</si>
  <si>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</si>
  <si>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</si>
  <si>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</si>
  <si>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</si>
  <si>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</si>
  <si>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</si>
  <si>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</si>
  <si>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</si>
  <si>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</si>
  <si>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</si>
  <si>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</si>
  <si>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</si>
  <si>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</si>
  <si>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</si>
  <si>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</si>
  <si>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</si>
  <si>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</si>
  <si>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</si>
  <si>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</si>
  <si>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</si>
  <si>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</si>
  <si>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</si>
  <si>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</si>
  <si>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</si>
  <si>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</si>
  <si>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</si>
  <si>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</si>
  <si>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</si>
  <si>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</si>
  <si>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</si>
  <si>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</si>
  <si>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</si>
  <si>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</si>
  <si>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</si>
  <si>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</si>
  <si>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</si>
  <si>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</si>
  <si>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</si>
  <si>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</si>
  <si>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</si>
  <si>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</si>
  <si>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</si>
  <si>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</si>
  <si>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</si>
  <si>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</si>
  <si>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</si>
  <si>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</si>
  <si>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</si>
  <si>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</si>
  <si>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</si>
  <si>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</si>
  <si>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</si>
  <si>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</si>
  <si>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</si>
  <si>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</si>
  <si>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</si>
  <si>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</si>
  <si>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</si>
  <si>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</si>
  <si>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</si>
  <si>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</si>
  <si>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</si>
  <si>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</si>
  <si>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</si>
  <si>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</si>
  <si>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</si>
  <si>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</si>
  <si>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</si>
  <si>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</si>
  <si>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</si>
  <si>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</si>
  <si>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</si>
  <si>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</si>
  <si>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</si>
  <si>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</si>
  <si>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</si>
  <si>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</si>
  <si>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</si>
  <si>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</si>
  <si>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</si>
  <si>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</si>
  <si>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</si>
  <si>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</si>
  <si>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</si>
  <si>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</si>
  <si>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</si>
  <si>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</si>
  <si>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</si>
  <si>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</si>
  <si>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</si>
  <si>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</si>
  <si>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</si>
  <si>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</si>
  <si>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</si>
  <si>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</si>
  <si>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</si>
  <si>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</si>
  <si>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</si>
  <si>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</si>
  <si>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</si>
  <si>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</si>
  <si>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</si>
  <si>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</si>
  <si>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</si>
  <si>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</si>
  <si>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</si>
  <si>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</si>
  <si>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</si>
  <si>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</si>
  <si>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</si>
  <si>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</si>
  <si>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</si>
  <si>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</si>
  <si>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</si>
  <si>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</si>
  <si>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</si>
  <si>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</si>
  <si>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</si>
  <si>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</si>
  <si>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</si>
  <si>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</si>
  <si>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</si>
  <si>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</si>
  <si>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</si>
  <si>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</si>
  <si>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</si>
  <si>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</si>
  <si>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</si>
  <si>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</si>
  <si>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</si>
  <si>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</si>
  <si>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</si>
  <si>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</si>
  <si>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</si>
  <si>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</si>
  <si>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</si>
  <si>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</si>
  <si>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</si>
  <si>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</si>
  <si>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</si>
  <si>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</si>
  <si>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</si>
  <si>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</si>
  <si>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</si>
  <si>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</si>
  <si>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</si>
  <si>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</si>
  <si>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</si>
  <si>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</si>
  <si>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</si>
  <si>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</si>
  <si>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</si>
  <si>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</si>
  <si>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</si>
  <si>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</si>
  <si>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</si>
  <si>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</si>
  <si>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</si>
  <si>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</si>
  <si>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</si>
  <si>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</si>
  <si>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</si>
  <si>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</si>
  <si>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</si>
  <si>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</si>
  <si>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</si>
  <si>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</si>
  <si>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</si>
  <si>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</si>
  <si>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</si>
  <si>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</si>
  <si>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</si>
  <si>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</si>
  <si>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</si>
  <si>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</si>
  <si>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</si>
  <si>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</si>
  <si>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</si>
  <si>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</si>
  <si>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</si>
  <si>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</si>
  <si>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</si>
  <si>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</si>
  <si>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</si>
  <si>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</si>
  <si>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</si>
  <si>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</si>
  <si>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</si>
  <si>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</si>
  <si>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</si>
  <si>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</si>
  <si>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</si>
  <si>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</si>
  <si>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</si>
  <si>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</si>
  <si>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</si>
  <si>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</si>
  <si>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</si>
  <si>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</si>
  <si>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</si>
  <si>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</si>
  <si>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</si>
  <si>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</si>
  <si>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</si>
  <si>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</si>
  <si>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</si>
  <si>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</si>
  <si>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</si>
  <si>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</si>
  <si>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</si>
  <si>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</si>
  <si>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</si>
  <si>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</si>
  <si>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</si>
  <si>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</si>
  <si>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</si>
  <si>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</si>
  <si>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</si>
  <si>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</si>
  <si>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</si>
  <si>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</si>
  <si>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</si>
  <si>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</si>
  <si>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</si>
  <si>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</si>
  <si>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</si>
  <si>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</si>
  <si>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</si>
  <si>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</si>
  <si>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</si>
  <si>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</si>
  <si>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</si>
  <si>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</si>
  <si>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</si>
  <si>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</si>
  <si>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</si>
  <si>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</si>
  <si>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</si>
  <si>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</si>
  <si>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</si>
  <si>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</si>
  <si>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</si>
  <si>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</si>
  <si>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</si>
  <si>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</si>
  <si>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</si>
  <si>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</si>
  <si>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</si>
  <si>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</si>
  <si>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</si>
  <si>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</si>
  <si>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</si>
  <si>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</si>
  <si>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</si>
  <si>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</si>
  <si>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</si>
  <si>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</si>
  <si>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</si>
  <si>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</si>
  <si>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</si>
  <si>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</si>
  <si>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</si>
  <si>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</si>
  <si>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</si>
  <si>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</si>
  <si>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</si>
  <si>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</si>
  <si>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</si>
  <si>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</si>
  <si>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</si>
  <si>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</si>
  <si>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</si>
  <si>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</si>
  <si>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</si>
  <si>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</si>
  <si>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</si>
  <si>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</si>
  <si>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</si>
  <si>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</si>
  <si>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</si>
  <si>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</si>
  <si>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</si>
  <si>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</si>
  <si>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</si>
  <si>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</si>
  <si>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</si>
  <si>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</si>
  <si>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</si>
  <si>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</si>
  <si>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</si>
  <si>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</si>
  <si>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</si>
  <si>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</si>
  <si>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</si>
  <si>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</si>
  <si>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</si>
  <si>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</si>
  <si>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</si>
  <si>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</si>
  <si>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</si>
  <si>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</si>
  <si>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</si>
  <si>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</si>
  <si>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</si>
  <si>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</si>
  <si>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</si>
  <si>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</si>
  <si>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</si>
  <si>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</si>
  <si>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</si>
  <si>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</si>
  <si>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</si>
  <si>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</si>
  <si>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</si>
  <si>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</si>
  <si>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</si>
  <si>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</si>
  <si>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</si>
  <si>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</si>
  <si>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</si>
  <si>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</si>
  <si>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</si>
  <si>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</si>
  <si>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</si>
  <si>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</si>
  <si>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</si>
  <si>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</si>
  <si>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</si>
  <si>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</si>
  <si>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</si>
  <si>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</si>
  <si>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</si>
  <si>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</si>
  <si>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</si>
  <si>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</si>
  <si>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</si>
  <si>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</si>
  <si>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</si>
  <si>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</si>
  <si>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</si>
  <si>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</si>
  <si>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</si>
  <si>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</si>
  <si>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</si>
  <si>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</si>
  <si>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</si>
  <si>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</si>
  <si>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</si>
  <si>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</si>
  <si>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</si>
  <si>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</si>
  <si>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</si>
  <si>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</si>
  <si>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</si>
  <si>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</si>
  <si>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</si>
  <si>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</si>
  <si>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</si>
  <si>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</si>
  <si>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</si>
  <si>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</si>
  <si>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</si>
  <si>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</si>
  <si>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</si>
  <si>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</si>
  <si>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</si>
  <si>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</si>
  <si>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</si>
  <si>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</si>
  <si>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</si>
  <si>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</si>
  <si>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</si>
  <si>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</si>
  <si>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</si>
  <si>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</si>
  <si>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</si>
  <si>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</si>
  <si>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</si>
  <si>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</si>
  <si>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</si>
  <si>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</si>
  <si>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</si>
  <si>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</si>
  <si>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</si>
  <si>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</si>
  <si>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</si>
  <si>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</si>
  <si>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</si>
  <si>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</si>
  <si>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</si>
  <si>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</si>
  <si>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</si>
  <si>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</si>
  <si>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</si>
  <si>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</si>
  <si>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</si>
  <si>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</si>
  <si>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</si>
  <si>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</si>
  <si>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</si>
  <si>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</si>
  <si>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</si>
  <si>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</si>
  <si>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</si>
  <si>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</si>
  <si>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</si>
  <si>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</si>
  <si>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</si>
  <si>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</si>
  <si>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</si>
  <si>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</si>
  <si>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</si>
  <si>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</si>
  <si>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</si>
  <si>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</si>
  <si>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</si>
  <si>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</si>
  <si>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</si>
  <si>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</si>
  <si>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</si>
  <si>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</si>
  <si>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</si>
  <si>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</si>
  <si>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</si>
  <si>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</si>
  <si>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</si>
  <si>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</si>
  <si>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</si>
  <si>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</si>
  <si>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</si>
  <si>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</si>
  <si>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</si>
  <si>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</si>
  <si>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</si>
  <si>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</si>
  <si>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</si>
  <si>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</si>
  <si>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</si>
  <si>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</si>
  <si>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</si>
  <si>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</si>
  <si>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</si>
  <si>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</si>
  <si>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</si>
  <si>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</si>
  <si>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</si>
  <si>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</si>
  <si>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</si>
  <si>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</si>
  <si>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</si>
  <si>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</si>
  <si>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</si>
  <si>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</si>
  <si>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</si>
  <si>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</si>
  <si>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</si>
  <si>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</si>
  <si>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</si>
  <si>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</si>
  <si>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</si>
  <si>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</si>
  <si>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</si>
  <si>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</si>
  <si>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</si>
  <si>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</si>
  <si>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</si>
  <si>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</si>
  <si>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</si>
  <si>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</si>
  <si>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</si>
  <si>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</si>
  <si>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</si>
  <si>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</si>
  <si>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</si>
  <si>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</si>
  <si>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</si>
  <si>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</si>
  <si>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</si>
  <si>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</si>
  <si>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</si>
  <si>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</si>
  <si>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</si>
  <si>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</si>
  <si>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</si>
  <si>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</si>
  <si>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</si>
  <si>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</si>
  <si>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</si>
  <si>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</si>
  <si>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</si>
  <si>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</si>
  <si>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</si>
  <si>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</si>
  <si>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</si>
  <si>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</si>
  <si>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</si>
  <si>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</si>
  <si>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</si>
  <si>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</si>
  <si>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</si>
  <si>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</si>
  <si>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</si>
  <si>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</si>
  <si>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</si>
  <si>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</si>
  <si>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</si>
  <si>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</si>
  <si>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</si>
  <si>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</si>
  <si>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</si>
  <si>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</si>
  <si>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</si>
  <si>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</si>
  <si>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</si>
  <si>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</si>
  <si>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</si>
  <si>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</si>
  <si>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</si>
  <si>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</si>
  <si>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</si>
  <si>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</si>
  <si>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</si>
  <si>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</si>
  <si>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</si>
  <si>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</si>
  <si>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</si>
  <si>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</si>
  <si>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</si>
  <si>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</si>
  <si>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</si>
  <si>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</si>
  <si>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</si>
  <si>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</si>
  <si>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</si>
  <si>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</si>
  <si>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</si>
  <si>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</si>
  <si>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</si>
  <si>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</si>
  <si>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</si>
  <si>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</si>
  <si>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</si>
  <si>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</si>
  <si>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</si>
  <si>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</si>
  <si>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</si>
  <si>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</si>
  <si>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</si>
  <si>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</si>
  <si>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</si>
  <si>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</si>
  <si>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</si>
  <si>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</si>
  <si>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</si>
  <si>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</si>
  <si>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</si>
  <si>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</si>
  <si>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</si>
  <si>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</si>
  <si>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</si>
  <si>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</si>
  <si>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</si>
  <si>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</si>
  <si>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</si>
  <si>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</si>
  <si>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</si>
  <si>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</si>
  <si>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</si>
  <si>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</si>
  <si>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</si>
  <si>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</si>
  <si>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</si>
  <si>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</si>
  <si>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</si>
  <si>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</si>
  <si>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</si>
  <si>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</si>
  <si>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</si>
  <si>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</si>
  <si>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</si>
  <si>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</si>
  <si>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</si>
  <si>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</si>
  <si>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</si>
  <si>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</si>
  <si>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</si>
  <si>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</si>
  <si>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</si>
  <si>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</si>
  <si>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</si>
  <si>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</si>
  <si>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</si>
  <si>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</si>
  <si>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</si>
  <si>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</si>
  <si>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</si>
  <si>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</si>
  <si>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</si>
  <si>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</si>
  <si>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</si>
  <si>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</si>
  <si>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</si>
  <si>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</si>
  <si>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</si>
  <si>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</si>
  <si>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</si>
  <si>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</si>
  <si>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</si>
  <si>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</si>
  <si>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</si>
  <si>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</si>
  <si>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</si>
  <si>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</si>
  <si>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</si>
  <si>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</si>
  <si>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</si>
  <si>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</si>
  <si>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</si>
  <si>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</si>
  <si>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</si>
  <si>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</si>
  <si>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</si>
  <si>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</si>
  <si>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</si>
  <si>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</si>
  <si>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</si>
  <si>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</si>
  <si>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</si>
  <si>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</si>
  <si>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</si>
  <si>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</si>
  <si>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</si>
  <si>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</si>
  <si>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</si>
  <si>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</si>
  <si>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</si>
  <si>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</si>
  <si>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</si>
  <si>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</si>
  <si>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</si>
  <si>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</si>
  <si>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</si>
  <si>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</si>
  <si>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</si>
  <si>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</si>
  <si>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</si>
  <si>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</si>
  <si>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</si>
  <si>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</si>
  <si>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</si>
  <si>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</si>
  <si>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</si>
  <si>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</si>
  <si>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</si>
  <si>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</si>
  <si>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</si>
  <si>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</si>
  <si>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</si>
  <si>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</si>
  <si>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</si>
  <si>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</si>
  <si>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</si>
  <si>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</si>
  <si>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</si>
  <si>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</si>
  <si>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</si>
  <si>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</si>
  <si>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</si>
  <si>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</si>
  <si>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</si>
  <si>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</si>
  <si>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</si>
  <si>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</si>
  <si>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</si>
  <si>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</si>
  <si>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</si>
  <si>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</si>
  <si>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</si>
  <si>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</si>
  <si>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</si>
  <si>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</si>
  <si>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</si>
  <si>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</si>
  <si>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</si>
  <si>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</si>
  <si>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</si>
  <si>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</si>
  <si>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</si>
  <si>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</si>
  <si>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</si>
  <si>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</si>
  <si>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</si>
  <si>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</si>
  <si>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</si>
  <si>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</si>
  <si>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</si>
  <si>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</si>
  <si>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</si>
  <si>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</si>
  <si>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</si>
  <si>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</si>
  <si>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</si>
  <si>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</si>
  <si>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</si>
  <si>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</si>
  <si>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</si>
  <si>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</si>
  <si>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</si>
  <si>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</si>
  <si>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</si>
  <si>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</si>
  <si>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</si>
  <si>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</si>
  <si>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</si>
  <si>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</si>
  <si>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</si>
  <si>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</si>
  <si>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</si>
  <si>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</si>
  <si>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</si>
  <si>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</si>
  <si>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</si>
  <si>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</si>
  <si>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</si>
  <si>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</si>
  <si>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</si>
  <si>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</si>
  <si>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</si>
  <si>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</si>
  <si>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</si>
  <si>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</si>
  <si>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</si>
  <si>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</si>
  <si>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</si>
  <si>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</si>
  <si>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</si>
  <si>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</si>
  <si>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</si>
  <si>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</si>
  <si>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</si>
  <si>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</si>
  <si>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</si>
  <si>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</si>
  <si>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</si>
  <si>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</si>
  <si>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</si>
  <si>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</si>
  <si>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</si>
  <si>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</si>
  <si>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</si>
  <si>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</si>
  <si>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</si>
  <si>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</si>
  <si>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</si>
  <si>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</si>
  <si>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</si>
  <si>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</si>
  <si>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</si>
  <si>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</si>
  <si>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</si>
  <si>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</si>
  <si>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</si>
  <si>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</si>
  <si>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</si>
  <si>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</si>
  <si>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</si>
  <si>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</si>
  <si>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</si>
  <si>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</si>
  <si>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</si>
  <si>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</si>
  <si>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</si>
  <si>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</si>
  <si>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</si>
  <si>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</si>
  <si>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</si>
  <si>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</si>
  <si>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</si>
  <si>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</si>
  <si>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</si>
  <si>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</si>
  <si>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</si>
  <si>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</si>
  <si>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</si>
  <si>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</si>
  <si>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</si>
  <si>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</si>
  <si>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</si>
  <si>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</si>
  <si>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</si>
  <si>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</si>
  <si>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</si>
  <si>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</si>
  <si>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</si>
  <si>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</si>
  <si>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</si>
  <si>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</si>
  <si>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</si>
  <si>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</si>
  <si>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</si>
  <si>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</si>
  <si>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</si>
  <si>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</si>
  <si>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</si>
  <si>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</si>
  <si>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</si>
  <si>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</si>
  <si>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</si>
  <si>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</si>
  <si>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</si>
  <si>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</si>
  <si>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</si>
  <si>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</si>
  <si>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</si>
  <si>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</si>
  <si>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</si>
  <si>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</si>
  <si>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</si>
  <si>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</si>
  <si>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</si>
  <si>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</si>
  <si>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</si>
  <si>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</si>
  <si>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</si>
  <si>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</si>
  <si>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</si>
  <si>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</si>
  <si>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</si>
  <si>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</si>
  <si>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</si>
  <si>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</si>
  <si>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</si>
  <si>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</si>
  <si>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</si>
  <si>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</si>
  <si>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</si>
  <si>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</si>
  <si>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</si>
  <si>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</si>
  <si>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</si>
  <si>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</si>
  <si>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</si>
  <si>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</si>
  <si>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</si>
  <si>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</si>
  <si>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</si>
  <si>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</si>
  <si>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</si>
  <si>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</si>
  <si>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</si>
  <si>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</si>
  <si>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</si>
  <si>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</si>
  <si>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</si>
  <si>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</si>
  <si>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</si>
  <si>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</si>
  <si>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</si>
  <si>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</si>
  <si>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</si>
  <si>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</si>
  <si>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</si>
  <si>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</si>
  <si>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</si>
  <si>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</si>
  <si>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</si>
  <si>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</si>
  <si>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</si>
  <si>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</si>
  <si>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</si>
  <si>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</si>
  <si>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</si>
  <si>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</si>
  <si>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</si>
  <si>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</si>
  <si>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</si>
  <si>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</si>
  <si>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</si>
  <si>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</si>
  <si>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</si>
  <si>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</si>
  <si>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</si>
  <si>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</si>
  <si>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</si>
  <si>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</si>
  <si>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</si>
  <si>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</si>
  <si>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</si>
  <si>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</si>
  <si>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</si>
  <si>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</si>
  <si>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</si>
  <si>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</si>
  <si>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</si>
  <si>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</si>
  <si>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</si>
  <si>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</si>
  <si>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</si>
  <si>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</si>
  <si>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</si>
  <si>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</si>
  <si>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</si>
  <si>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</si>
  <si>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</si>
  <si>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</si>
  <si>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</si>
  <si>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</si>
  <si>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</si>
  <si>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</si>
  <si>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</si>
  <si>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</si>
  <si>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</si>
  <si>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</si>
  <si>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</si>
  <si>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</si>
  <si>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</si>
  <si>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</si>
  <si>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</si>
  <si>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</si>
  <si>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</si>
  <si>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</si>
  <si>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</si>
  <si>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</si>
  <si>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</si>
  <si>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</si>
  <si>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</si>
  <si>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</si>
  <si>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</si>
  <si>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</si>
  <si>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</si>
  <si>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</si>
  <si>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</si>
  <si>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</si>
  <si>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</si>
  <si>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</si>
  <si>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</si>
  <si>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</si>
  <si>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</si>
  <si>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</si>
  <si>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</si>
  <si>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</si>
  <si>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</si>
  <si>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</si>
  <si>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</si>
  <si>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</si>
  <si>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</si>
  <si>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</si>
  <si>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</si>
  <si>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</si>
  <si>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</si>
  <si>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</si>
  <si>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</si>
  <si>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</si>
  <si>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</si>
  <si>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</si>
  <si>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</si>
  <si>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</si>
  <si>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</si>
  <si>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</si>
  <si>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</si>
  <si>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</si>
  <si>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</si>
  <si>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</si>
  <si>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</si>
  <si>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</si>
  <si>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</si>
  <si>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</si>
  <si>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</si>
  <si>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</si>
  <si>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</si>
  <si>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</si>
  <si>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</si>
  <si>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</si>
  <si>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</si>
  <si>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</si>
  <si>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</si>
  <si>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</si>
  <si>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</si>
  <si>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</si>
  <si>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</si>
  <si>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</si>
  <si>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</si>
  <si>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</si>
  <si>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</si>
  <si>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</si>
  <si>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</si>
  <si>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</si>
  <si>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</si>
  <si>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</si>
  <si>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</si>
  <si>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</si>
  <si>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</si>
  <si>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</si>
  <si>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</si>
  <si>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</si>
  <si>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</si>
  <si>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</si>
  <si>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</si>
  <si>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</si>
  <si>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</si>
  <si>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</si>
  <si>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</si>
  <si>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</si>
  <si>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</si>
  <si>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</si>
  <si>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</si>
  <si>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</si>
  <si>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</si>
  <si>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</si>
  <si>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</si>
  <si>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</si>
  <si>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</si>
  <si>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</si>
  <si>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</si>
  <si>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</si>
  <si>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</si>
  <si>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</si>
  <si>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</si>
  <si>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</si>
  <si>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</si>
  <si>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</si>
  <si>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</si>
  <si>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</si>
  <si>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</si>
  <si>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</si>
  <si>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</si>
  <si>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</si>
  <si>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</si>
  <si>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</si>
  <si>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</si>
  <si>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</si>
  <si>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</si>
  <si>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</si>
  <si>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</si>
  <si>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</si>
  <si>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</si>
  <si>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</si>
  <si>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</si>
  <si>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</si>
  <si>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</si>
  <si>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</si>
  <si>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</si>
  <si>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</si>
  <si>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</si>
  <si>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</si>
  <si>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</si>
  <si>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</si>
  <si>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</si>
  <si>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</si>
  <si>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</si>
  <si>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</si>
  <si>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</si>
  <si>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</si>
  <si>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</si>
  <si>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</si>
  <si>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</si>
  <si>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</si>
  <si>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</si>
  <si>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</si>
  <si>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</si>
  <si>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</si>
  <si>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</si>
  <si>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</si>
  <si>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</si>
  <si>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</si>
  <si>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</si>
  <si>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</si>
  <si>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</si>
  <si>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</si>
  <si>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</si>
  <si>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</si>
  <si>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</si>
  <si>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</si>
  <si>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</si>
  <si>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</si>
  <si>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</si>
  <si>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</si>
  <si>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</si>
  <si>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</si>
  <si>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</si>
  <si>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</si>
  <si>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</si>
  <si>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</si>
  <si>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</si>
  <si>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</si>
  <si>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</si>
  <si>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</si>
  <si>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</si>
  <si>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</si>
  <si>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</si>
  <si>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</si>
  <si>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</si>
  <si>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</si>
  <si>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</si>
  <si>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</si>
  <si>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</si>
  <si>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</si>
  <si>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</si>
  <si>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</si>
  <si>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</si>
  <si>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</si>
  <si>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</si>
  <si>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</si>
  <si>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</si>
  <si>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</si>
  <si>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</si>
  <si>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</si>
  <si>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</si>
  <si>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</si>
  <si>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</si>
  <si>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</si>
  <si>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</si>
  <si>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</si>
  <si>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</si>
  <si>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</si>
  <si>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</si>
  <si>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</si>
  <si>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</si>
  <si>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</si>
  <si>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</si>
  <si>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</si>
  <si>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</si>
  <si>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</si>
  <si>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</si>
  <si>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</si>
  <si>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</si>
  <si>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</si>
  <si>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</si>
  <si>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</si>
  <si>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</si>
  <si>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</si>
  <si>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</si>
  <si>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</si>
  <si>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</si>
  <si>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</si>
  <si>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</si>
  <si>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</si>
  <si>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</si>
  <si>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</si>
  <si>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</si>
  <si>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</si>
  <si>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</si>
  <si>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</si>
  <si>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</si>
  <si>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</si>
  <si>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</si>
  <si>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</si>
  <si>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</si>
  <si>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</si>
  <si>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</si>
  <si>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</si>
  <si>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</si>
  <si>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</si>
  <si>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</si>
  <si>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</si>
  <si>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</si>
  <si>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</si>
  <si>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</si>
  <si>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</si>
  <si>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</si>
  <si>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</si>
  <si>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</si>
  <si>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</si>
  <si>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</si>
  <si>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</si>
  <si>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</si>
  <si>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</si>
  <si>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</si>
  <si>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</si>
  <si>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</si>
  <si>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</si>
  <si>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</si>
  <si>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</si>
  <si>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</si>
  <si>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</si>
  <si>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</si>
  <si>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</si>
  <si>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</si>
  <si>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</si>
  <si>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</si>
  <si>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</si>
  <si>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</si>
  <si>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</si>
  <si>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</si>
  <si>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</si>
  <si>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</si>
  <si>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</si>
  <si>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</si>
  <si>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</si>
  <si>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</si>
  <si>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</si>
  <si>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</si>
  <si>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</si>
  <si>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</si>
  <si>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</si>
  <si>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</si>
  <si>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</si>
  <si>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</si>
  <si>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</si>
  <si>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</si>
  <si>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</si>
  <si>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</si>
  <si>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</si>
  <si>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</si>
  <si>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</si>
  <si>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</si>
  <si>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</si>
  <si>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</si>
  <si>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</si>
  <si>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</si>
  <si>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</si>
  <si>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</si>
  <si>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</si>
  <si>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</si>
  <si>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</si>
  <si>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</si>
  <si>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</si>
  <si>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</si>
  <si>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</si>
  <si>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</si>
  <si>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</si>
  <si>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</si>
  <si>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</si>
  <si>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</si>
  <si>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</si>
  <si>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</si>
  <si>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</si>
  <si>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</si>
  <si>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</si>
  <si>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</si>
  <si>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</si>
  <si>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</si>
  <si>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</si>
  <si>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</si>
  <si>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</si>
  <si>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</si>
  <si>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</si>
  <si>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</si>
  <si>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</si>
  <si>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</si>
  <si>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</si>
  <si>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</si>
  <si>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</si>
  <si>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</si>
  <si>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</si>
  <si>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</si>
  <si>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</si>
  <si>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</si>
  <si>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</si>
  <si>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</si>
  <si>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</si>
  <si>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</si>
  <si>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</si>
  <si>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</si>
  <si>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</si>
  <si>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</si>
  <si>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</si>
  <si>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</si>
  <si>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</si>
  <si>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</si>
  <si>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</si>
  <si>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</si>
  <si>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</si>
  <si>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</si>
  <si>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</si>
  <si>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</si>
  <si>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</si>
  <si>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</si>
  <si>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</si>
  <si>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</si>
  <si>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</si>
  <si>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</si>
  <si>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</si>
  <si>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</si>
  <si>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</si>
  <si>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</si>
  <si>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</si>
  <si>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</si>
  <si>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</si>
  <si>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</si>
  <si>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</si>
  <si>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</si>
  <si>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</si>
  <si>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</si>
  <si>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</si>
  <si>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</si>
  <si>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</si>
  <si>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</si>
  <si>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</si>
  <si>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</si>
  <si>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</si>
  <si>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</si>
  <si>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</si>
  <si>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</si>
  <si>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</si>
  <si>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</si>
  <si>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</si>
  <si>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</si>
  <si>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</si>
  <si>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</si>
  <si>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</si>
  <si>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</si>
  <si>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</si>
  <si>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</si>
  <si>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</si>
  <si>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</si>
  <si>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</si>
  <si>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</si>
  <si>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</si>
  <si>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</si>
  <si>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</si>
  <si>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</si>
  <si>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</si>
  <si>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</si>
  <si>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</si>
  <si>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</si>
  <si>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</si>
  <si>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</si>
  <si>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</si>
  <si>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</si>
  <si>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</si>
  <si>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</si>
  <si>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</si>
  <si>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</si>
  <si>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</si>
  <si>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</si>
  <si>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</si>
  <si>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</si>
  <si>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</si>
  <si>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</si>
  <si>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</si>
  <si>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</si>
  <si>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</si>
  <si>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</si>
  <si>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</si>
  <si>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</si>
  <si>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</si>
  <si>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</si>
  <si>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</si>
  <si>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</si>
  <si>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</si>
  <si>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</si>
  <si>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</si>
  <si>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</si>
  <si>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</si>
  <si>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</si>
  <si>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</si>
  <si>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</si>
  <si>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</si>
  <si>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</si>
  <si>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</si>
  <si>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</si>
  <si>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</si>
  <si>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</si>
  <si>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</si>
  <si>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</si>
  <si>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</si>
  <si>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</si>
  <si>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</si>
  <si>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</si>
  <si>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</si>
  <si>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</si>
  <si>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</si>
  <si>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</si>
  <si>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</si>
  <si>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</si>
  <si>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</si>
  <si>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</si>
  <si>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</si>
  <si>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</si>
  <si>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</si>
  <si>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</si>
  <si>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</si>
  <si>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</si>
  <si>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</si>
  <si>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</si>
  <si>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</si>
  <si>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</si>
  <si>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</si>
  <si>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</si>
  <si>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</si>
  <si>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</si>
  <si>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</si>
  <si>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</si>
  <si>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</si>
  <si>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</si>
  <si>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</si>
  <si>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</si>
  <si>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</si>
  <si>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</si>
  <si>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</si>
  <si>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</si>
  <si>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</si>
  <si>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</si>
  <si>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</si>
  <si>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</si>
  <si>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</si>
  <si>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</si>
  <si>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</si>
  <si>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</si>
  <si>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</si>
  <si>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</si>
  <si>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</si>
  <si>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</si>
  <si>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</si>
  <si>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</si>
  <si>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</si>
  <si>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</si>
  <si>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</si>
  <si>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</si>
  <si>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</si>
  <si>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</si>
  <si>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</si>
  <si>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</si>
  <si>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</si>
  <si>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</si>
  <si>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</si>
  <si>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</si>
  <si>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</si>
  <si>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</si>
  <si>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</si>
  <si>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</si>
  <si>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</si>
  <si>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</si>
  <si>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</si>
  <si>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</si>
  <si>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</si>
  <si>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</si>
  <si>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</si>
  <si>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</si>
  <si>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</si>
  <si>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</si>
  <si>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</si>
  <si>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</si>
  <si>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</si>
  <si>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</si>
  <si>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</si>
  <si>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</si>
  <si>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</si>
  <si>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</si>
  <si>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</si>
  <si>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</si>
  <si>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</si>
  <si>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</si>
  <si>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</si>
  <si>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</si>
  <si>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</si>
  <si>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</si>
  <si>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</si>
  <si>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</si>
  <si>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</si>
  <si>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</si>
  <si>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</si>
  <si>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</si>
  <si>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</si>
  <si>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</si>
  <si>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</si>
  <si>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</si>
  <si>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</si>
  <si>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</si>
  <si>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</si>
  <si>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</si>
  <si>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</si>
  <si>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</si>
  <si>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</si>
  <si>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</si>
  <si>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</si>
  <si>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</si>
  <si>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</si>
  <si>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</si>
  <si>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</si>
  <si>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</si>
  <si>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</si>
  <si>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</si>
  <si>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</si>
  <si>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</si>
  <si>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</si>
  <si>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</si>
  <si>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</si>
  <si>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</si>
  <si>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</si>
  <si>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</si>
  <si>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</si>
  <si>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</si>
  <si>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</si>
  <si>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</si>
  <si>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</si>
  <si>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</si>
  <si>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</si>
  <si>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</si>
  <si>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</si>
  <si>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</si>
  <si>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</si>
  <si>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</si>
  <si>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</si>
  <si>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</si>
  <si>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</si>
  <si>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</si>
  <si>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</si>
  <si>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</si>
  <si>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</si>
  <si>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</si>
  <si>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</si>
  <si>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</si>
  <si>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</si>
  <si>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</si>
  <si>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</si>
  <si>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</si>
  <si>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</si>
  <si>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</si>
  <si>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</si>
  <si>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</si>
  <si>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</si>
  <si>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</si>
  <si>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</si>
  <si>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</si>
  <si>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</si>
  <si>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</si>
  <si>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</si>
  <si>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</si>
  <si>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</si>
  <si>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</si>
  <si>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</si>
  <si>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</si>
  <si>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</si>
  <si>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</si>
  <si>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</si>
  <si>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</si>
  <si>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</si>
  <si>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</si>
  <si>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</si>
  <si>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</si>
  <si>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</si>
  <si>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</si>
  <si>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</si>
  <si>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</si>
  <si>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</si>
  <si>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</si>
  <si>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</si>
  <si>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</si>
  <si>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</si>
  <si>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</si>
  <si>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</si>
  <si>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</si>
  <si>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</si>
  <si>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</si>
  <si>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</si>
  <si>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</si>
  <si>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</si>
  <si>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</si>
  <si>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</si>
  <si>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</si>
  <si>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</si>
  <si>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</si>
  <si>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</si>
  <si>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</si>
  <si>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</si>
  <si>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</si>
  <si>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</si>
  <si>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</si>
  <si>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</si>
  <si>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</si>
  <si>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</si>
  <si>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</si>
  <si>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</si>
  <si>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</si>
  <si>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</si>
  <si>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</si>
  <si>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</si>
  <si>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</si>
  <si>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</si>
  <si>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</si>
  <si>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</si>
  <si>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</si>
  <si>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</si>
  <si>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</si>
  <si>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</si>
  <si>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</si>
  <si>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</si>
  <si>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</si>
  <si>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</si>
  <si>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</si>
  <si>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</si>
  <si>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</si>
  <si>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</si>
  <si>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</si>
  <si>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</si>
  <si>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</si>
  <si>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</si>
  <si>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</si>
  <si>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</si>
  <si>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</si>
  <si>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</si>
  <si>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</si>
  <si>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</si>
  <si>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</si>
  <si>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</si>
  <si>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</si>
  <si>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</si>
  <si>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</si>
  <si>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</si>
  <si>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</si>
  <si>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</si>
  <si>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</si>
  <si>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</si>
  <si>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</si>
  <si>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</si>
  <si>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</si>
  <si>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</si>
  <si>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</si>
  <si>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</si>
  <si>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</si>
  <si>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</si>
  <si>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</si>
  <si>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</si>
  <si>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</si>
  <si>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</si>
  <si>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</si>
  <si>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</si>
  <si>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</si>
  <si>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</si>
  <si>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</si>
  <si>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</si>
  <si>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</si>
  <si>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</si>
  <si>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</si>
  <si>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</si>
  <si>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</si>
  <si>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</si>
  <si>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</si>
  <si>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</si>
  <si>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</si>
  <si>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</si>
  <si>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</si>
  <si>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</si>
  <si>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</si>
  <si>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</si>
  <si>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</si>
  <si>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</si>
  <si>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</si>
  <si>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</si>
  <si>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</si>
  <si>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</si>
  <si>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</si>
  <si>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</si>
  <si>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</si>
  <si>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</si>
  <si>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</si>
  <si>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</si>
  <si>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</si>
  <si>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</si>
  <si>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</si>
  <si>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</si>
  <si>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</si>
  <si>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</si>
  <si>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</si>
  <si>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</si>
  <si>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</si>
  <si>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</si>
  <si>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</si>
  <si>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</si>
  <si>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</si>
  <si>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</si>
  <si>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</si>
  <si>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</si>
  <si>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</si>
  <si>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</si>
  <si>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</si>
  <si>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</si>
  <si>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</si>
  <si>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</si>
  <si>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</si>
  <si>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</si>
  <si>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</si>
  <si>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</si>
  <si>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</si>
  <si>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</si>
  <si>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</si>
  <si>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</si>
  <si>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</si>
  <si>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</si>
  <si>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</si>
  <si>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</si>
  <si>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</si>
  <si>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</si>
  <si>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</si>
  <si>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</si>
  <si>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</si>
  <si>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</si>
  <si>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</si>
  <si>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</si>
  <si>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</si>
  <si>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</si>
  <si>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</si>
  <si>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</si>
  <si>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</si>
  <si>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</si>
  <si>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</si>
  <si>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</si>
  <si>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</si>
  <si>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</si>
  <si>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</si>
  <si>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</si>
  <si>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</si>
  <si>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</si>
  <si>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</si>
  <si>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</si>
  <si>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</si>
  <si>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</si>
  <si>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</si>
  <si>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</si>
  <si>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</si>
  <si>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</si>
  <si>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</si>
  <si>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</si>
  <si>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</si>
  <si>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</si>
  <si>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</si>
  <si>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</si>
  <si>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</si>
  <si>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</si>
  <si>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</si>
  <si>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</si>
  <si>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</si>
  <si>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</si>
  <si>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</si>
  <si>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</si>
  <si>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</si>
  <si>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</si>
  <si>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</si>
  <si>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</si>
  <si>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</si>
  <si>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</si>
  <si>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</si>
  <si>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</si>
  <si>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</si>
  <si>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</si>
  <si>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</si>
  <si>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</si>
  <si>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</si>
  <si>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</si>
  <si>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</si>
  <si>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</si>
  <si>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</si>
  <si>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</si>
  <si>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</si>
  <si>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</si>
  <si>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</si>
  <si>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</si>
  <si>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</si>
  <si>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</si>
  <si>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</si>
  <si>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</si>
  <si>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</si>
  <si>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</si>
  <si>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</si>
  <si>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</si>
  <si>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</si>
  <si>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</si>
  <si>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</si>
  <si>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</si>
  <si>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</si>
  <si>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</si>
  <si>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</si>
  <si>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</si>
  <si>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</si>
  <si>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</si>
  <si>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</si>
  <si>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</si>
  <si>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</si>
  <si>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</si>
  <si>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</si>
  <si>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</si>
  <si>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</si>
  <si>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</si>
  <si>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</si>
  <si>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</si>
  <si>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</si>
  <si>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</si>
  <si>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</si>
  <si>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</si>
  <si>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</si>
  <si>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</si>
  <si>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</si>
  <si>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</si>
  <si>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</si>
  <si>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</si>
  <si>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</si>
  <si>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</si>
  <si>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</si>
  <si>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</si>
  <si>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</si>
  <si>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</si>
  <si>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</si>
  <si>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</si>
  <si>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</si>
  <si>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</si>
  <si>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</si>
  <si>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</si>
  <si>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</si>
  <si>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</si>
  <si>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</si>
  <si>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</si>
  <si>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</si>
  <si>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</si>
  <si>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</si>
  <si>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</si>
  <si>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</si>
  <si>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</si>
  <si>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</si>
  <si>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</si>
  <si>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</si>
  <si>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</si>
  <si>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</si>
  <si>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</si>
  <si>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</si>
  <si>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</si>
  <si>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</si>
  <si>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</si>
  <si>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</si>
  <si>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</si>
  <si>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</si>
  <si>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</si>
  <si>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</si>
  <si>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</si>
  <si>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</si>
  <si>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</si>
  <si>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</si>
  <si>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</si>
  <si>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</si>
  <si>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</si>
  <si>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</si>
  <si>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</si>
  <si>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</si>
  <si>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</si>
  <si>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</si>
  <si>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</si>
  <si>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</si>
  <si>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</si>
  <si>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</si>
  <si>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</si>
  <si>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</si>
  <si>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</si>
  <si>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</si>
  <si>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</si>
  <si>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</si>
  <si>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</si>
  <si>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</si>
  <si>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</si>
  <si>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</si>
  <si>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</si>
  <si>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</si>
  <si>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</si>
  <si>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</si>
  <si>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</si>
  <si>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</si>
  <si>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</si>
  <si>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</si>
  <si>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</si>
  <si>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</si>
  <si>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</si>
  <si>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</si>
  <si>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</si>
  <si>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</si>
  <si>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</si>
  <si>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</si>
  <si>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</si>
  <si>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</si>
  <si>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</si>
  <si>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</si>
  <si>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</si>
  <si>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</si>
  <si>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</si>
  <si>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</si>
  <si>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</si>
  <si>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</si>
  <si>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</si>
  <si>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</si>
  <si>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</si>
  <si>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</si>
  <si>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</si>
  <si>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</si>
  <si>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</si>
  <si>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</si>
  <si>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</si>
  <si>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</si>
  <si>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</si>
  <si>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</si>
  <si>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</si>
  <si>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</si>
  <si>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</si>
  <si>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</si>
  <si>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</si>
  <si>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</si>
  <si>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</si>
  <si>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</si>
  <si>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</si>
  <si>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</si>
  <si>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</si>
  <si>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</si>
  <si>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</si>
  <si>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</si>
  <si>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</si>
  <si>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</si>
  <si>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</si>
  <si>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</si>
  <si>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</si>
  <si>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</si>
  <si>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</si>
  <si>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</si>
  <si>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</si>
  <si>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</si>
  <si>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</si>
  <si>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</si>
  <si>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</si>
  <si>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</si>
  <si>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</si>
  <si>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</si>
  <si>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</si>
  <si>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</si>
  <si>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</si>
  <si>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</si>
  <si>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</si>
  <si>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</si>
  <si>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</si>
  <si>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</si>
  <si>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</si>
  <si>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</si>
  <si>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</si>
  <si>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</si>
  <si>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</si>
  <si>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</si>
  <si>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</si>
  <si>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</si>
  <si>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</si>
  <si>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</si>
  <si>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</si>
  <si>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</si>
  <si>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</si>
  <si>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</si>
  <si>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</si>
  <si>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</si>
  <si>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</si>
  <si>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</si>
  <si>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</si>
  <si>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</si>
  <si>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</si>
  <si>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</si>
  <si>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</si>
  <si>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</si>
  <si>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</si>
  <si>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</si>
  <si>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</si>
  <si>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</si>
  <si>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</si>
  <si>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</si>
  <si>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</si>
  <si>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</si>
  <si>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</si>
  <si>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</si>
  <si>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</si>
  <si>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</si>
  <si>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</si>
  <si>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</si>
  <si>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</si>
  <si>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</si>
  <si>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</si>
  <si>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</si>
  <si>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</si>
  <si>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</si>
  <si>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</si>
  <si>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</si>
  <si>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</si>
  <si>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</si>
  <si>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</si>
  <si>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</si>
  <si>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</si>
  <si>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</si>
  <si>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</si>
  <si>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</si>
  <si>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</si>
  <si>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</si>
  <si>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</si>
  <si>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</si>
  <si>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</si>
  <si>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</si>
  <si>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</si>
  <si>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</si>
  <si>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</si>
  <si>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</si>
  <si>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</si>
  <si>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</si>
  <si>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</si>
  <si>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</si>
  <si>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</si>
  <si>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</si>
  <si>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</si>
  <si>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</si>
  <si>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</si>
  <si>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</si>
  <si>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</si>
  <si>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</si>
  <si>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</si>
  <si>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</si>
  <si>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</si>
  <si>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</si>
  <si>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</si>
  <si>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</si>
  <si>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</si>
  <si>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</si>
  <si>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</si>
  <si>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</si>
  <si>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</si>
  <si>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</si>
  <si>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</si>
  <si>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</si>
  <si>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</si>
  <si>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</si>
  <si>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</si>
  <si>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</si>
  <si>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</si>
  <si>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</si>
  <si>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</si>
  <si>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</si>
  <si>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</si>
  <si>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</si>
  <si>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</si>
  <si>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</si>
  <si>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</si>
  <si>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</si>
  <si>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</si>
  <si>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</si>
  <si>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</si>
  <si>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</si>
  <si>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</si>
  <si>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</si>
  <si>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</si>
  <si>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</si>
  <si>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</si>
  <si>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</si>
  <si>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</si>
  <si>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</si>
  <si>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</si>
  <si>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</si>
  <si>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</si>
  <si>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</si>
  <si>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</si>
  <si>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</si>
  <si>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</si>
  <si>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</si>
  <si>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</si>
  <si>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</si>
  <si>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</si>
  <si>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</si>
  <si>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</si>
  <si>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</si>
  <si>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</si>
  <si>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</si>
  <si>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</si>
  <si>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</si>
  <si>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</si>
  <si>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</si>
  <si>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</si>
  <si>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</si>
  <si>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</si>
  <si>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</si>
  <si>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</si>
  <si>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</si>
  <si>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</si>
  <si>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</si>
  <si>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</si>
  <si>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</si>
  <si>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</si>
  <si>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</si>
  <si>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</si>
  <si>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</si>
  <si>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</si>
  <si>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</si>
  <si>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</si>
  <si>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</si>
  <si>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</si>
  <si>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</si>
  <si>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</si>
  <si>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</si>
  <si>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</si>
  <si>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</si>
  <si>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</si>
  <si>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</si>
  <si>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</si>
  <si>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</si>
  <si>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</si>
  <si>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</si>
  <si>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</si>
  <si>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</si>
  <si>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</si>
  <si>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</si>
  <si>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</si>
  <si>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</si>
  <si>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</si>
  <si>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</si>
  <si>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</si>
  <si>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</si>
  <si>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</si>
  <si>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</si>
  <si>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</si>
  <si>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</si>
  <si>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</si>
  <si>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</si>
  <si>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</si>
  <si>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</si>
  <si>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</si>
  <si>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</si>
  <si>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</si>
  <si>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</si>
  <si>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</si>
  <si>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</si>
  <si>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</si>
  <si>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</si>
  <si>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</si>
  <si>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</si>
  <si>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</si>
  <si>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</si>
  <si>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</si>
  <si>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</si>
  <si>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</si>
  <si>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</si>
  <si>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</si>
  <si>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</si>
  <si>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</si>
  <si>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</si>
  <si>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</si>
  <si>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</si>
  <si>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</si>
  <si>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</si>
  <si>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</si>
  <si>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</si>
  <si>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</si>
  <si>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</si>
  <si>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</si>
  <si>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</si>
  <si>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</si>
  <si>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</si>
  <si>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</si>
  <si>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</si>
  <si>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</si>
  <si>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</si>
  <si>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</si>
  <si>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</si>
  <si>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</si>
  <si>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</si>
  <si>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</si>
  <si>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</si>
  <si>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</si>
  <si>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</si>
  <si>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</si>
  <si>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</si>
  <si>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</si>
  <si>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</si>
  <si>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</si>
  <si>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</si>
  <si>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</si>
  <si>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</si>
  <si>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</si>
  <si>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</si>
  <si>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</si>
  <si>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</si>
  <si>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</si>
  <si>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</si>
  <si>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</si>
  <si>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</si>
  <si>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</si>
  <si>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</si>
  <si>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</si>
  <si>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</si>
  <si>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</si>
  <si>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</si>
  <si>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</si>
  <si>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</si>
  <si>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</si>
  <si>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</si>
  <si>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</si>
  <si>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</si>
  <si>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</si>
  <si>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</si>
  <si>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</si>
  <si>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</si>
  <si>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</si>
  <si>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</si>
  <si>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</si>
  <si>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</si>
  <si>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</si>
  <si>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</si>
  <si>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</si>
  <si>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</si>
  <si>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</si>
  <si>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</si>
  <si>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</si>
  <si>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</si>
  <si>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</si>
  <si>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</si>
  <si>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</si>
  <si>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</si>
  <si>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</si>
  <si>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</si>
  <si>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</si>
  <si>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</si>
  <si>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</si>
  <si>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</si>
  <si>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</si>
  <si>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</si>
  <si>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</si>
  <si>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</si>
  <si>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</si>
  <si>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</si>
  <si>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</si>
  <si>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</si>
  <si>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</si>
  <si>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</si>
  <si>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</si>
  <si>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</si>
  <si>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</si>
  <si>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</si>
  <si>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</si>
  <si>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</si>
  <si>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</si>
  <si>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</si>
  <si>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</si>
  <si>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</si>
  <si>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</si>
  <si>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</si>
  <si>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</si>
  <si>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</si>
  <si>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</si>
  <si>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</si>
  <si>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</si>
  <si>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</si>
  <si>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</si>
  <si>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</si>
  <si>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</si>
  <si>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</si>
  <si>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</si>
  <si>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</si>
  <si>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</si>
  <si>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</si>
  <si>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</si>
  <si>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</si>
  <si>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</si>
  <si>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</si>
  <si>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</si>
  <si>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</si>
  <si>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</si>
  <si>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</si>
  <si>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</si>
  <si>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</si>
  <si>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</si>
  <si>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</si>
  <si>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</si>
  <si>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</si>
  <si>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</si>
  <si>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</si>
  <si>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</si>
  <si>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</si>
  <si>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</si>
  <si>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</si>
  <si>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</si>
  <si>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</si>
  <si>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</si>
  <si>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</si>
  <si>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</si>
  <si>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</si>
  <si>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</si>
  <si>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</si>
  <si>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</si>
  <si>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</si>
  <si>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</si>
  <si>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</si>
  <si>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</si>
  <si>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</si>
  <si>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</si>
  <si>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</si>
  <si>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</si>
  <si>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</si>
  <si>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</si>
  <si>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</si>
  <si>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</si>
  <si>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</si>
  <si>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</si>
  <si>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</si>
  <si>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</si>
  <si>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</si>
  <si>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</si>
  <si>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</si>
  <si>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</si>
  <si>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</si>
  <si>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</si>
  <si>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</si>
  <si>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</si>
  <si>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</si>
  <si>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</si>
  <si>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</si>
  <si>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</si>
  <si>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</si>
  <si>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</si>
  <si>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</si>
  <si>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</si>
  <si>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</si>
  <si>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</si>
  <si>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</si>
  <si>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</si>
  <si>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</si>
  <si>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</si>
  <si>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</si>
  <si>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</si>
  <si>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</si>
  <si>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</si>
  <si>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</si>
  <si>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</si>
  <si>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</si>
  <si>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</si>
  <si>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</si>
  <si>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</si>
  <si>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</si>
  <si>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</si>
  <si>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</si>
  <si>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</si>
  <si>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</si>
  <si>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</si>
  <si>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</si>
  <si>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</si>
  <si>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</si>
  <si>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</si>
  <si>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</si>
  <si>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</si>
  <si>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</si>
  <si>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</si>
  <si>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</si>
  <si>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</si>
  <si>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</si>
  <si>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</si>
  <si>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</si>
  <si>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</si>
  <si>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</si>
  <si>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</si>
  <si>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</si>
  <si>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</si>
  <si>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</si>
  <si>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</si>
  <si>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</si>
  <si>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</si>
  <si>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</si>
  <si>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</si>
  <si>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</si>
  <si>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</si>
  <si>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</si>
  <si>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</si>
  <si>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</si>
  <si>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</si>
  <si>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</si>
  <si>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</si>
  <si>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</si>
  <si>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</si>
  <si>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</si>
  <si>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</si>
  <si>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</si>
  <si>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</si>
  <si>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</si>
  <si>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</si>
  <si>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</si>
  <si>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</si>
  <si>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</si>
  <si>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</si>
  <si>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</si>
  <si>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</si>
  <si>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</si>
  <si>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</si>
  <si>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</si>
  <si>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</si>
  <si>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</si>
  <si>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</si>
  <si>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</si>
  <si>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</si>
  <si>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</si>
  <si>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</si>
  <si>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</si>
  <si>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</si>
  <si>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</si>
  <si>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</si>
  <si>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</si>
  <si>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</si>
  <si>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</si>
  <si>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</si>
  <si>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</si>
  <si>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</si>
  <si>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</si>
  <si>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</si>
  <si>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</si>
  <si>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</si>
  <si>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</si>
  <si>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</si>
  <si>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</si>
  <si>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</si>
  <si>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</si>
  <si>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</si>
  <si>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</si>
  <si>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</si>
  <si>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</si>
  <si>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</si>
  <si>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</si>
  <si>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</si>
  <si>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</si>
  <si>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</si>
  <si>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</si>
  <si>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</si>
  <si>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</si>
  <si>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</si>
  <si>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</si>
  <si>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</si>
  <si>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</si>
  <si>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</si>
  <si>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</si>
  <si>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</si>
  <si>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</si>
  <si>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</si>
  <si>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</si>
  <si>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</si>
  <si>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</si>
  <si>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</si>
  <si>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</si>
  <si>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</si>
  <si>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</si>
  <si>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</si>
  <si>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</si>
  <si>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</si>
  <si>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</si>
  <si>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</si>
  <si>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</si>
  <si>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</si>
  <si>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</si>
  <si>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</si>
  <si>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</si>
  <si>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</si>
  <si>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</si>
  <si>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</si>
  <si>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</si>
  <si>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</si>
  <si>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</si>
  <si>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</si>
  <si>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</si>
  <si>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</si>
  <si>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</si>
  <si>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</si>
  <si>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</si>
  <si>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</si>
  <si>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</si>
  <si>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</si>
  <si>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</si>
  <si>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</si>
  <si>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</si>
  <si>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</si>
  <si>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</si>
  <si>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</si>
  <si>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</si>
  <si>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</si>
  <si>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</si>
  <si>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</si>
  <si>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</si>
  <si>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</si>
  <si>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</si>
  <si>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</si>
  <si>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</si>
  <si>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</si>
  <si>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</si>
  <si>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</si>
  <si>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</si>
  <si>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</si>
  <si>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</si>
  <si>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</si>
  <si>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</si>
  <si>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</si>
  <si>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</si>
  <si>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</si>
  <si>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</si>
  <si>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</si>
  <si>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</si>
  <si>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</si>
  <si>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</si>
  <si>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</si>
  <si>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</si>
  <si>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</si>
  <si>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</si>
  <si>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</si>
  <si>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</si>
  <si>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</si>
  <si>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</si>
  <si>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</si>
  <si>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</si>
  <si>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</si>
  <si>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</si>
  <si>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</si>
  <si>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</si>
  <si>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</si>
  <si>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</si>
  <si>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</si>
  <si>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</si>
  <si>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</si>
  <si>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</si>
  <si>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</si>
  <si>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</si>
  <si>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</si>
  <si>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</si>
  <si>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</si>
  <si>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</si>
  <si>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</si>
  <si>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</si>
  <si>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</si>
  <si>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</si>
  <si>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</si>
  <si>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</si>
  <si>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</si>
  <si>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</si>
  <si>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</si>
  <si>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</si>
  <si>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</si>
  <si>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</si>
  <si>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</si>
  <si>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</si>
  <si>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</si>
  <si>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</si>
  <si>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</si>
  <si>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</si>
  <si>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</si>
  <si>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</si>
  <si>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</si>
  <si>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</si>
  <si>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</si>
  <si>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</si>
  <si>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</si>
  <si>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</si>
  <si>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</si>
  <si>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</si>
  <si>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</si>
  <si>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</si>
  <si>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</si>
  <si>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</si>
  <si>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</si>
  <si>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</si>
  <si>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</si>
  <si>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</si>
  <si>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</si>
  <si>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</si>
  <si>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</si>
  <si>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</si>
  <si>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</si>
  <si>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</si>
  <si>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</si>
  <si>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</si>
  <si>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</si>
  <si>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</si>
  <si>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</si>
  <si>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</si>
  <si>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</si>
  <si>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</si>
  <si>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</si>
  <si>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</si>
  <si>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</si>
  <si>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</si>
  <si>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</si>
  <si>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</si>
  <si>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</si>
  <si>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</si>
  <si>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</si>
  <si>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</si>
  <si>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</si>
  <si>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</si>
  <si>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</si>
  <si>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</si>
  <si>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</si>
  <si>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</si>
  <si>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</si>
  <si>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</si>
  <si>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</si>
  <si>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</si>
  <si>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</si>
  <si>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</si>
  <si>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</si>
  <si>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</si>
  <si>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</si>
  <si>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</si>
  <si>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</si>
  <si>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</si>
  <si>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</si>
  <si>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</si>
  <si>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</si>
  <si>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</si>
  <si>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</si>
  <si>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</si>
  <si>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</si>
  <si>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</si>
  <si>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</si>
  <si>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</si>
  <si>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</si>
  <si>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</si>
  <si>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</si>
  <si>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</si>
  <si>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</si>
  <si>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</si>
  <si>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</si>
  <si>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</si>
  <si>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</si>
  <si>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</si>
  <si>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</si>
  <si>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</si>
  <si>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</si>
  <si>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</si>
  <si>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</si>
  <si>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</si>
  <si>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</si>
  <si>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</si>
  <si>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</si>
  <si>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</si>
  <si>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</si>
  <si>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</si>
  <si>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</si>
  <si>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</si>
  <si>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</si>
  <si>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</si>
  <si>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</si>
  <si>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</si>
  <si>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</si>
  <si>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</si>
  <si>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</si>
  <si>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</si>
  <si>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</si>
  <si>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</si>
  <si>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</si>
  <si>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</si>
  <si>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</si>
  <si>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</si>
  <si>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</si>
  <si>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</si>
  <si>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</si>
  <si>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</si>
  <si>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</si>
  <si>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</si>
  <si>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</si>
  <si>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</si>
  <si>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</si>
  <si>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</si>
  <si>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</si>
  <si>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</si>
  <si>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</si>
  <si>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</si>
  <si>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</si>
  <si>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</si>
  <si>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</si>
  <si>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</si>
  <si>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</si>
  <si>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</si>
  <si>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</si>
  <si>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</si>
  <si>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</si>
  <si>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</si>
  <si>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</si>
  <si>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</si>
  <si>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</si>
  <si>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</si>
  <si>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</si>
  <si>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</si>
  <si>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</si>
  <si>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</si>
  <si>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</si>
  <si>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</si>
  <si>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</si>
  <si>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</si>
  <si>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</si>
  <si>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</si>
  <si>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</si>
  <si>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</si>
  <si>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</si>
  <si>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</si>
  <si>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</si>
  <si>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</si>
  <si>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</si>
  <si>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</si>
  <si>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</si>
  <si>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</si>
  <si>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</si>
  <si>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</si>
  <si>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</si>
  <si>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</si>
  <si>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</si>
  <si>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</si>
  <si>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</si>
  <si>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</si>
  <si>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</si>
  <si>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</si>
  <si>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</si>
  <si>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</si>
  <si>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</si>
  <si>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</si>
  <si>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</si>
  <si>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</si>
  <si>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</si>
  <si>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</si>
  <si>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</si>
  <si>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</si>
  <si>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</si>
  <si>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</si>
  <si>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</si>
  <si>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</si>
  <si>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</si>
  <si>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</si>
  <si>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</si>
  <si>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</si>
  <si>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</si>
  <si>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</si>
  <si>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</si>
  <si>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</si>
  <si>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</si>
  <si>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</si>
  <si>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</si>
  <si>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</si>
  <si>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</si>
  <si>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</si>
  <si>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</si>
  <si>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</si>
  <si>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</si>
  <si>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</si>
  <si>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</si>
  <si>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</si>
  <si>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</si>
  <si>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</si>
  <si>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</si>
  <si>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</si>
  <si>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</si>
  <si>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</si>
  <si>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</si>
  <si>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</si>
  <si>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</si>
  <si>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</si>
  <si>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</si>
  <si>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</si>
  <si>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</si>
  <si>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</si>
  <si>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</si>
  <si>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</si>
  <si>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</si>
  <si>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</si>
  <si>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</si>
  <si>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</si>
  <si>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</si>
  <si>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</si>
  <si>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</si>
  <si>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</si>
  <si>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</si>
  <si>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</si>
  <si>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</si>
  <si>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</si>
  <si>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</si>
  <si>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</si>
  <si>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</si>
  <si>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</si>
  <si>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</si>
  <si>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</si>
  <si>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</si>
  <si>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</si>
  <si>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</si>
  <si>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</si>
  <si>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</si>
  <si>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</si>
  <si>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</si>
  <si>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</si>
  <si>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</si>
  <si>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</si>
  <si>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</si>
  <si>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</si>
  <si>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</si>
  <si>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</si>
  <si>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</si>
  <si>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</si>
  <si>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</si>
  <si>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</si>
  <si>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</si>
  <si>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</si>
  <si>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</si>
  <si>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</si>
  <si>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</si>
  <si>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</si>
  <si>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</si>
  <si>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</si>
  <si>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</si>
  <si>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</si>
  <si>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</si>
  <si>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</si>
  <si>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</si>
  <si>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</si>
  <si>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</si>
  <si>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</si>
  <si>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</si>
  <si>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</si>
  <si>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</si>
  <si>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</si>
  <si>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</si>
  <si>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</si>
  <si>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</si>
  <si>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</si>
  <si>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</si>
  <si>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</si>
  <si>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</si>
  <si>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</si>
  <si>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</si>
  <si>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</si>
  <si>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</si>
  <si>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</si>
  <si>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</si>
  <si>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</si>
  <si>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</si>
  <si>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</si>
  <si>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</si>
  <si>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</si>
  <si>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</si>
  <si>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</si>
  <si>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</si>
  <si>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</si>
  <si>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</si>
  <si>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</si>
  <si>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</si>
  <si>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</si>
  <si>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</si>
  <si>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</si>
  <si>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</si>
  <si>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</si>
  <si>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</si>
  <si>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</si>
  <si>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</si>
  <si>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</si>
  <si>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</si>
  <si>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</si>
  <si>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</si>
  <si>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</si>
  <si>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</si>
  <si>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</si>
  <si>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</si>
  <si>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</si>
  <si>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</si>
  <si>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</si>
  <si>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</si>
  <si>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</si>
  <si>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</si>
  <si>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</si>
  <si>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</si>
  <si>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</si>
  <si>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</si>
  <si>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</si>
  <si>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</si>
  <si>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</si>
  <si>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</si>
  <si>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</si>
  <si>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</si>
  <si>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</si>
  <si>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</si>
  <si>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</si>
  <si>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</si>
  <si>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</si>
  <si>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</si>
  <si>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</si>
  <si>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</si>
  <si>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</si>
  <si>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</si>
  <si>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</si>
  <si>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</si>
  <si>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</si>
  <si>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</si>
  <si>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</si>
  <si>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</si>
  <si>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</si>
  <si>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</si>
  <si>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</si>
  <si>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</si>
  <si>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</si>
  <si>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</si>
  <si>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</si>
  <si>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</si>
  <si>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</si>
  <si>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</si>
  <si>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</si>
  <si>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</si>
  <si>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</si>
  <si>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</si>
  <si>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</si>
  <si>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</si>
  <si>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</si>
  <si>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</si>
  <si>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</si>
  <si>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</si>
  <si>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</si>
  <si>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</si>
  <si>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</si>
  <si>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</si>
  <si>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</si>
  <si>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</si>
  <si>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</si>
  <si>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</si>
  <si>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</si>
  <si>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</si>
  <si>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</si>
  <si>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</si>
  <si>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</si>
  <si>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</si>
  <si>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</si>
  <si>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</si>
  <si>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</si>
  <si>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</si>
  <si>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</si>
  <si>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</si>
  <si>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</si>
  <si>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</si>
  <si>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</si>
  <si>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</si>
  <si>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</si>
  <si>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</si>
  <si>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</si>
  <si>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</si>
  <si>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</si>
  <si>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</si>
  <si>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</si>
  <si>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</si>
  <si>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</si>
  <si>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</si>
  <si>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</si>
  <si>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</si>
  <si>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</si>
  <si>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</si>
  <si>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</si>
  <si>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</si>
  <si>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</si>
  <si>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</si>
  <si>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</si>
  <si>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</si>
  <si>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</si>
  <si>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</si>
  <si>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</si>
  <si>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</si>
  <si>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</si>
  <si>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</si>
  <si>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</si>
  <si>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</si>
  <si>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</si>
  <si>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</si>
  <si>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</si>
  <si>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</si>
  <si>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</si>
  <si>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</si>
  <si>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</si>
  <si>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</si>
  <si>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</si>
  <si>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</si>
  <si>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</si>
  <si>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</si>
  <si>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</si>
  <si>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</si>
  <si>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</si>
  <si>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</si>
  <si>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</si>
  <si>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</si>
  <si>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</si>
  <si>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</si>
  <si>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</si>
  <si>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</si>
  <si>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</si>
  <si>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</si>
  <si>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</si>
  <si>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</si>
  <si>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</si>
  <si>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</si>
  <si>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</si>
  <si>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</si>
  <si>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</si>
  <si>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</si>
  <si>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</si>
  <si>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</si>
  <si>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</si>
  <si>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</si>
  <si>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</si>
  <si>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</si>
  <si>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</si>
  <si>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</si>
  <si>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</si>
  <si>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</si>
  <si>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</si>
  <si>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</si>
  <si>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</si>
  <si>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</si>
  <si>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</si>
  <si>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</si>
  <si>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</si>
  <si>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</si>
  <si>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</si>
  <si>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</si>
  <si>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</si>
  <si>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</si>
  <si>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</si>
  <si>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</si>
  <si>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</si>
  <si>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</si>
  <si>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</si>
  <si>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</si>
  <si>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</si>
  <si>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</si>
  <si>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</si>
  <si>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</si>
  <si>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</si>
  <si>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</si>
  <si>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</si>
  <si>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</si>
  <si>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</si>
  <si>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</si>
  <si>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</si>
  <si>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</si>
  <si>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</si>
  <si>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</si>
  <si>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</si>
  <si>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</si>
  <si>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</si>
  <si>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</si>
  <si>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</si>
  <si>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</si>
  <si>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</si>
  <si>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</si>
  <si>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</si>
  <si>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</si>
  <si>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</si>
  <si>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</si>
  <si>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</si>
  <si>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</si>
  <si>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</si>
  <si>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</si>
  <si>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</si>
  <si>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</si>
  <si>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</si>
  <si>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</si>
  <si>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</si>
  <si>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</si>
  <si>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</si>
  <si>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</si>
  <si>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</si>
  <si>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</si>
  <si>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</si>
  <si>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</si>
  <si>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</si>
  <si>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</si>
  <si>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</si>
  <si>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</si>
  <si>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</si>
  <si>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</si>
  <si>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</si>
  <si>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</si>
  <si>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</si>
  <si>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</si>
  <si>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</si>
  <si>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</si>
  <si>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</si>
  <si>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</si>
  <si>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</si>
  <si>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</si>
  <si>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</si>
  <si>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</si>
  <si>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</si>
  <si>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</si>
  <si>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</si>
  <si>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</si>
  <si>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</si>
  <si>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</si>
  <si>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</si>
  <si>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</si>
  <si>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</si>
  <si>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</si>
  <si>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</si>
  <si>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</si>
  <si>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</si>
  <si>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</si>
  <si>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</si>
  <si>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</si>
  <si>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</si>
  <si>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</si>
  <si>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</si>
  <si>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</si>
  <si>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</si>
  <si>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</si>
  <si>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</si>
  <si>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</si>
  <si>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</si>
  <si>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</si>
  <si>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</si>
  <si>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</si>
  <si>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</si>
  <si>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</si>
  <si>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</si>
  <si>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</si>
  <si>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</si>
  <si>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</si>
  <si>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</si>
  <si>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</si>
  <si>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</si>
  <si>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</si>
  <si>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</si>
  <si>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</si>
  <si>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</si>
  <si>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</si>
  <si>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</si>
  <si>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</si>
  <si>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</si>
  <si>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</si>
  <si>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</si>
  <si>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</si>
  <si>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</si>
  <si>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</si>
  <si>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</si>
  <si>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</si>
  <si>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</si>
  <si>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</si>
  <si>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</si>
  <si>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</si>
  <si>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</si>
  <si>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</si>
  <si>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</si>
  <si>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</si>
  <si>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</si>
  <si>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</si>
  <si>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</si>
  <si>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</si>
  <si>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</si>
  <si>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</si>
  <si>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</si>
  <si>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</si>
  <si>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</si>
  <si>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</si>
  <si>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</si>
  <si>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</si>
  <si>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</si>
  <si>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</si>
  <si>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</si>
  <si>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</si>
  <si>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</si>
  <si>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</si>
  <si>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</si>
  <si>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</si>
  <si>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</si>
  <si>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</si>
  <si>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</si>
  <si>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</si>
  <si>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</si>
  <si>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</si>
  <si>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</si>
  <si>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</si>
  <si>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</si>
  <si>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</si>
  <si>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</si>
  <si>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</si>
  <si>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</si>
  <si>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</si>
  <si>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</si>
  <si>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</si>
  <si>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</si>
  <si>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</si>
  <si>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</si>
  <si>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</si>
  <si>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</si>
  <si>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</si>
  <si>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</si>
  <si>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</si>
  <si>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</si>
  <si>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</si>
  <si>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</si>
  <si>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</si>
  <si>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</si>
  <si>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</si>
  <si>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</si>
  <si>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</si>
  <si>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</si>
  <si>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</si>
  <si>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</si>
  <si>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</si>
  <si>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</si>
  <si>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</si>
  <si>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</si>
  <si>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</si>
  <si>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</si>
  <si>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</si>
  <si>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</si>
  <si>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</si>
  <si>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</si>
  <si>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</si>
  <si>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</si>
  <si>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</si>
  <si>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</si>
  <si>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</si>
  <si>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</si>
  <si>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</si>
  <si>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</si>
  <si>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</si>
  <si>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</si>
  <si>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</si>
  <si>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</si>
  <si>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</si>
  <si>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</si>
  <si>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</si>
  <si>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</si>
  <si>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</si>
  <si>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</si>
  <si>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</si>
  <si>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</si>
  <si>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</si>
  <si>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</si>
  <si>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</si>
  <si>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</si>
  <si>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</si>
  <si>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</si>
  <si>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</si>
  <si>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</si>
  <si>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</si>
  <si>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</si>
  <si>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</si>
  <si>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</si>
  <si>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</si>
  <si>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</si>
  <si>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</si>
  <si>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</si>
  <si>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</si>
  <si>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</si>
  <si>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</si>
  <si>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</si>
  <si>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</si>
  <si>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</si>
  <si>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</si>
  <si>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</si>
  <si>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</si>
  <si>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</si>
  <si>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</si>
  <si>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</si>
  <si>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</si>
  <si>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</si>
  <si>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</si>
  <si>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</si>
  <si>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</si>
  <si>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</si>
  <si>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</si>
  <si>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</si>
  <si>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</si>
  <si>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</si>
  <si>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</si>
  <si>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</si>
  <si>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</si>
  <si>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</si>
  <si>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</si>
  <si>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</si>
  <si>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</si>
  <si>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</si>
  <si>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</si>
  <si>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</si>
  <si>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</si>
  <si>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</si>
  <si>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</si>
  <si>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</si>
  <si>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</si>
  <si>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</si>
  <si>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</si>
  <si>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</si>
  <si>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</si>
  <si>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</si>
  <si>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</si>
  <si>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</si>
  <si>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</si>
  <si>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</si>
  <si>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</si>
  <si>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</si>
  <si>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</si>
  <si>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</si>
  <si>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</si>
  <si>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</si>
  <si>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</si>
  <si>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</si>
  <si>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</si>
  <si>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</si>
  <si>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</si>
  <si>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</si>
  <si>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</si>
  <si>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</si>
  <si>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</si>
  <si>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</si>
  <si>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</si>
  <si>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</si>
  <si>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</si>
  <si>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</si>
  <si>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</si>
  <si>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</si>
  <si>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</si>
  <si>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</si>
  <si>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</si>
  <si>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</si>
  <si>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</si>
  <si>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</si>
  <si>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</si>
  <si>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</si>
  <si>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</si>
  <si>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</si>
  <si>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</si>
  <si>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</si>
  <si>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</si>
  <si>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</si>
  <si>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</si>
  <si>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</si>
  <si>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</si>
  <si>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</si>
  <si>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</si>
  <si>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</si>
  <si>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</si>
  <si>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</si>
  <si>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</si>
  <si>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</si>
  <si>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</si>
  <si>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</si>
  <si>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</si>
  <si>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</si>
  <si>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</si>
  <si>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</si>
  <si>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</si>
  <si>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</si>
  <si>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</si>
  <si>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</si>
  <si>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</si>
  <si>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</si>
  <si>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</si>
  <si>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</si>
  <si>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</si>
  <si>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</si>
  <si>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</si>
  <si>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</si>
  <si>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</si>
  <si>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</si>
  <si>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</si>
  <si>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</si>
  <si>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</si>
  <si>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</si>
  <si>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</si>
  <si>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</si>
  <si>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</si>
  <si>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</si>
  <si>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</si>
  <si>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</si>
  <si>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</si>
  <si>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</si>
  <si>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</si>
  <si>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</si>
  <si>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</si>
  <si>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</si>
  <si>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</si>
  <si>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</si>
  <si>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</si>
  <si>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</si>
  <si>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</si>
  <si>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</si>
  <si>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</si>
  <si>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</si>
  <si>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</si>
  <si>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</si>
  <si>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</si>
  <si>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</si>
  <si>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</si>
  <si>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</si>
  <si>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</si>
  <si>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</si>
  <si>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</si>
  <si>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</si>
  <si>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</si>
  <si>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</si>
  <si>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</si>
  <si>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</si>
  <si>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</si>
  <si>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</si>
  <si>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</si>
  <si>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</si>
  <si>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</si>
  <si>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</si>
  <si>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</si>
  <si>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</si>
  <si>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</si>
  <si>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</si>
  <si>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</si>
  <si>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</si>
  <si>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</si>
  <si>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</si>
  <si>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</si>
  <si>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</si>
  <si>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</si>
  <si>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</si>
  <si>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</si>
  <si>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</si>
  <si>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</si>
  <si>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</si>
  <si>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</si>
  <si>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</si>
  <si>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</si>
  <si>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</si>
  <si>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</si>
  <si>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</si>
  <si>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</si>
  <si>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</si>
  <si>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</si>
  <si>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</si>
  <si>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</si>
  <si>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</si>
  <si>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</si>
  <si>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</si>
  <si>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</si>
  <si>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</si>
  <si>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</si>
  <si>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</si>
  <si>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</si>
  <si>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</si>
  <si>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</si>
  <si>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</si>
  <si>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</si>
  <si>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</si>
  <si>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</si>
  <si>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</si>
  <si>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</si>
  <si>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</si>
  <si>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</si>
  <si>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</si>
  <si>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</si>
  <si>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</si>
  <si>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</si>
  <si>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</si>
  <si>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</si>
  <si>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</si>
  <si>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</si>
  <si>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</si>
  <si>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</si>
  <si>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</si>
  <si>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</si>
  <si>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</si>
  <si>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</si>
  <si>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</si>
  <si>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</si>
  <si>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</si>
  <si>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</si>
  <si>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</si>
  <si>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</si>
  <si>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</si>
  <si>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</si>
  <si>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</si>
  <si>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</si>
  <si>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</si>
  <si>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</si>
  <si>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</si>
  <si>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</si>
  <si>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</si>
  <si>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</si>
  <si>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</si>
  <si>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</si>
  <si>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</si>
  <si>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</si>
  <si>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</si>
  <si>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</si>
  <si>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</si>
  <si>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</si>
  <si>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</si>
  <si>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</si>
  <si>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</si>
  <si>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</si>
  <si>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</si>
  <si>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</si>
  <si>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</si>
  <si>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</si>
  <si>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</si>
  <si>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</si>
  <si>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</si>
  <si>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</si>
  <si>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</si>
  <si>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</si>
  <si>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</si>
  <si>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</si>
  <si>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</si>
  <si>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</si>
  <si>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</si>
  <si>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</si>
  <si>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</si>
  <si>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</si>
  <si>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</si>
  <si>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</si>
  <si>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</si>
  <si>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</si>
  <si>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</si>
  <si>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</si>
  <si>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</si>
  <si>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</si>
  <si>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</si>
  <si>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</si>
  <si>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</si>
  <si>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</si>
  <si>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</si>
  <si>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</si>
  <si>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</si>
  <si>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</si>
  <si>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</si>
  <si>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</si>
  <si>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</si>
  <si>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</si>
  <si>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</si>
  <si>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</si>
  <si>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</si>
  <si>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</si>
  <si>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</si>
  <si>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</si>
  <si>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</si>
  <si>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</si>
  <si>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</si>
  <si>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</si>
  <si>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</si>
  <si>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</si>
  <si>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</si>
  <si>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</si>
  <si>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</si>
  <si>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</si>
  <si>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</si>
  <si>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</si>
  <si>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</si>
  <si>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</si>
  <si>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</si>
  <si>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</si>
  <si>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</si>
  <si>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</si>
  <si>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</si>
  <si>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</si>
  <si>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</si>
  <si>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</si>
  <si>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</si>
  <si>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</si>
  <si>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</si>
  <si>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</si>
  <si>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</si>
  <si>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</si>
  <si>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</si>
  <si>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</si>
  <si>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</si>
  <si>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</si>
  <si>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</si>
  <si>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</si>
  <si>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</si>
  <si>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</si>
  <si>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</si>
  <si>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</si>
  <si>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</si>
  <si>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</si>
  <si>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</si>
  <si>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</si>
  <si>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</si>
  <si>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</si>
  <si>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</si>
  <si>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</si>
  <si>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</si>
  <si>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</si>
  <si>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</si>
  <si>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</si>
  <si>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</si>
  <si>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</si>
  <si>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</si>
  <si>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</si>
  <si>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</si>
  <si>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</si>
  <si>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</si>
  <si>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</si>
  <si>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</si>
  <si>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</si>
  <si>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</si>
  <si>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</si>
  <si>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</si>
  <si>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</si>
  <si>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</si>
  <si>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</si>
  <si>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</si>
  <si>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</si>
  <si>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</si>
  <si>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</si>
  <si>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</si>
  <si>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</si>
  <si>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</si>
  <si>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</si>
  <si>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</si>
  <si>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</si>
  <si>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</si>
  <si>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</si>
  <si>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</si>
  <si>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</si>
  <si>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</si>
  <si>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</si>
  <si>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</si>
  <si>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</si>
  <si>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</si>
  <si>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</si>
  <si>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</si>
  <si>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</si>
  <si>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</si>
  <si>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</si>
  <si>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</si>
  <si>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</si>
  <si>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</si>
  <si>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</si>
  <si>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</si>
  <si>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</si>
  <si>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</si>
  <si>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</si>
  <si>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</si>
  <si>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</si>
  <si>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</si>
  <si>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</si>
  <si>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</si>
  <si>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</si>
  <si>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</si>
  <si>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</si>
  <si>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</si>
  <si>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</si>
  <si>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</si>
  <si>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</si>
  <si>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</si>
  <si>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</si>
  <si>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</si>
  <si>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</si>
  <si>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</si>
  <si>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</si>
  <si>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</si>
  <si>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</si>
  <si>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</si>
  <si>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</si>
  <si>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</si>
  <si>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</si>
  <si>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</si>
  <si>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</si>
  <si>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</si>
  <si>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</si>
  <si>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</si>
  <si>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</si>
  <si>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</si>
  <si>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</si>
  <si>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</si>
  <si>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</si>
  <si>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</si>
  <si>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</si>
  <si>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</si>
  <si>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</si>
  <si>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</si>
  <si>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</si>
  <si>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</si>
  <si>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</si>
  <si>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</si>
  <si>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</si>
  <si>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</si>
  <si>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</si>
  <si>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</si>
  <si>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</si>
  <si>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</si>
  <si>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</si>
  <si>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</si>
  <si>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</si>
  <si>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</si>
  <si>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</si>
  <si>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</si>
  <si>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</si>
  <si>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</si>
  <si>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</si>
  <si>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</si>
  <si>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</si>
  <si>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</si>
  <si>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</si>
  <si>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</si>
  <si>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</si>
  <si>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</si>
  <si>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</si>
  <si>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</si>
  <si>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</si>
  <si>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</si>
  <si>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</si>
  <si>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</si>
  <si>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</si>
  <si>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</si>
  <si>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</si>
  <si>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</si>
  <si>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</si>
  <si>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</si>
  <si>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</si>
  <si>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</si>
  <si>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</si>
  <si>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</si>
  <si>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</si>
  <si>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</si>
  <si>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</si>
  <si>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</si>
  <si>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</si>
  <si>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</si>
  <si>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</si>
  <si>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</si>
  <si>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</si>
  <si>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</si>
  <si>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</si>
  <si>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</si>
  <si>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</si>
  <si>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</si>
  <si>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</si>
  <si>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</si>
  <si>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</si>
  <si>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</si>
  <si>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</si>
  <si>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</si>
  <si>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</si>
  <si>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</si>
  <si>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</si>
  <si>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</si>
  <si>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</si>
  <si>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</si>
  <si>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</si>
  <si>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</si>
  <si>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</si>
  <si>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</si>
  <si>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</si>
  <si>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</si>
  <si>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</si>
  <si>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</si>
  <si>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</si>
  <si>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</si>
  <si>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</si>
  <si>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</si>
  <si>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</si>
  <si>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</si>
  <si>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</si>
  <si>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</si>
  <si>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</si>
  <si>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</si>
  <si>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</si>
  <si>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</si>
  <si>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</si>
  <si>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</si>
  <si>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</si>
  <si>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</si>
  <si>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</si>
  <si>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</si>
  <si>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</si>
  <si>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</si>
  <si>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</si>
  <si>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</si>
  <si>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</si>
  <si>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</si>
  <si>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</si>
  <si>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</si>
  <si>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</si>
  <si>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</si>
  <si>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</si>
  <si>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</si>
  <si>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</si>
  <si>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</si>
  <si>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</si>
  <si>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</si>
  <si>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</si>
  <si>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</si>
  <si>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</si>
  <si>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</si>
  <si>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</si>
  <si>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</si>
  <si>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</si>
  <si>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</si>
  <si>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</si>
  <si>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</si>
  <si>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</si>
  <si>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</si>
  <si>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</si>
  <si>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</si>
  <si>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</si>
  <si>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</si>
  <si>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</si>
  <si>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</si>
  <si>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</si>
  <si>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</si>
  <si>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</si>
  <si>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</si>
  <si>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</si>
  <si>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</si>
  <si>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</si>
  <si>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</si>
  <si>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</si>
  <si>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</si>
  <si>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</si>
  <si>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</si>
  <si>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</si>
  <si>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</si>
  <si>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</si>
  <si>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</si>
  <si>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</si>
  <si>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</si>
  <si>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</si>
  <si>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</si>
  <si>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</si>
  <si>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</si>
  <si>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</si>
  <si>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</si>
  <si>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</si>
  <si>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</si>
  <si>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</si>
  <si>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</si>
  <si>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</si>
  <si>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</si>
  <si>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</si>
  <si>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</si>
  <si>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</si>
  <si>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</si>
  <si>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</si>
  <si>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</si>
  <si>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</si>
  <si>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</si>
  <si>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</si>
  <si>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</si>
  <si>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</si>
  <si>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</si>
  <si>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</si>
  <si>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</si>
  <si>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</si>
  <si>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</si>
  <si>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</si>
  <si>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</si>
  <si>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</si>
  <si>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</si>
  <si>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</si>
  <si>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</si>
  <si>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</si>
  <si>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</si>
  <si>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</si>
  <si>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</si>
  <si>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</si>
  <si>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</si>
  <si>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</si>
  <si>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</si>
  <si>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</si>
  <si>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</si>
  <si>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</si>
  <si>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</si>
  <si>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</si>
  <si>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</si>
  <si>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</si>
  <si>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</si>
  <si>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</si>
  <si>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</si>
  <si>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</si>
  <si>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</si>
  <si>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</si>
  <si>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</si>
  <si>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</si>
  <si>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</si>
  <si>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</si>
  <si>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</si>
  <si>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</si>
  <si>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</si>
  <si>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</si>
  <si>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</si>
  <si>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</si>
  <si>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</si>
  <si>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</si>
  <si>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</si>
  <si>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</si>
  <si>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</si>
  <si>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</si>
  <si>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</si>
  <si>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</si>
  <si>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</si>
  <si>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</si>
  <si>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</si>
  <si>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</si>
  <si>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</si>
  <si>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</si>
  <si>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</si>
  <si>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</si>
  <si>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</si>
  <si>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</si>
  <si>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</si>
  <si>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</si>
  <si>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</si>
  <si>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</si>
  <si>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</si>
  <si>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</si>
  <si>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</si>
  <si>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</si>
  <si>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</si>
  <si>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</si>
  <si>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</si>
  <si>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</si>
  <si>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</si>
  <si>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</si>
  <si>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</si>
  <si>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</si>
  <si>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</si>
  <si>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</si>
  <si>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</si>
  <si>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</si>
  <si>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</si>
  <si>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</si>
  <si>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</si>
  <si>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</si>
  <si>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</si>
  <si>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</si>
  <si>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</si>
  <si>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</si>
  <si>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</si>
  <si>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</si>
  <si>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</si>
  <si>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</si>
  <si>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</si>
  <si>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</si>
  <si>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</si>
  <si>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</si>
  <si>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</si>
  <si>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</si>
  <si>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</si>
  <si>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</si>
  <si>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</si>
  <si>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</si>
  <si>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</si>
  <si>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</si>
  <si>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</si>
  <si>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</si>
  <si>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</si>
  <si>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</si>
  <si>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</si>
  <si>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</si>
  <si>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</si>
  <si>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</si>
  <si>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</si>
  <si>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</si>
  <si>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</si>
  <si>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</si>
  <si>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</si>
  <si>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</si>
  <si>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</si>
  <si>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</si>
  <si>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</si>
  <si>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</si>
  <si>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</si>
  <si>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</si>
  <si>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</si>
  <si>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</si>
  <si>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</si>
  <si>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</si>
  <si>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</si>
  <si>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</si>
  <si>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</si>
  <si>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</si>
  <si>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</si>
  <si>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</si>
  <si>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</si>
  <si>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</si>
  <si>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</si>
  <si>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</si>
  <si>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</si>
  <si>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</si>
  <si>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</si>
  <si>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</si>
  <si>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</si>
  <si>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</si>
  <si>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</si>
  <si>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</si>
  <si>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</si>
  <si>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</si>
  <si>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</si>
  <si>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</si>
  <si>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</si>
  <si>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</si>
  <si>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</si>
  <si>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</si>
  <si>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</si>
  <si>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</si>
  <si>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</si>
  <si>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</si>
  <si>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</si>
  <si>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</si>
  <si>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</si>
  <si>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</si>
  <si>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</si>
  <si>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</si>
  <si>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</si>
  <si>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</si>
  <si>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</si>
  <si>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</si>
  <si>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</si>
  <si>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</si>
  <si>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</si>
  <si>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</si>
  <si>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</si>
  <si>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</si>
  <si>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</si>
  <si>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</si>
  <si>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</si>
  <si>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</si>
  <si>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</si>
  <si>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</si>
  <si>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</si>
  <si>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</si>
  <si>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</si>
  <si>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</si>
  <si>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</si>
  <si>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</si>
  <si>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</si>
  <si>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</si>
  <si>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</si>
  <si>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</si>
  <si>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</si>
  <si>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</si>
  <si>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</si>
  <si>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</si>
  <si>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</si>
  <si>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</si>
  <si>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</si>
  <si>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</si>
  <si>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</si>
  <si>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</si>
  <si>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</si>
  <si>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</si>
  <si>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</si>
  <si>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</si>
  <si>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</si>
  <si>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</si>
  <si>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</si>
  <si>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</si>
  <si>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</si>
  <si>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</si>
  <si>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</si>
  <si>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</si>
  <si>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</si>
  <si>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</si>
  <si>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</si>
  <si>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</si>
  <si>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</si>
  <si>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</si>
  <si>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</si>
  <si>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</si>
  <si>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</si>
  <si>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</si>
  <si>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</si>
  <si>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</si>
  <si>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</si>
  <si>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</si>
  <si>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</si>
  <si>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</si>
  <si>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</si>
  <si>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</si>
  <si>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</si>
  <si>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</si>
  <si>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</si>
  <si>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</si>
  <si>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</si>
  <si>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</si>
  <si>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</si>
  <si>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</si>
  <si>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</si>
  <si>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</si>
  <si>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</si>
  <si>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</si>
  <si>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</si>
  <si>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</si>
  <si>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</si>
  <si>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</si>
  <si>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</si>
  <si>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</si>
  <si>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</si>
  <si>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</si>
  <si>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</si>
  <si>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</si>
  <si>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</si>
  <si>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</si>
  <si>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</si>
  <si>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</si>
  <si>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</si>
  <si>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</si>
  <si>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</si>
  <si>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</si>
  <si>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</si>
  <si>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</si>
  <si>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</si>
  <si>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</si>
  <si>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</si>
  <si>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</si>
  <si>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</si>
  <si>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</si>
  <si>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</si>
  <si>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</si>
  <si>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</si>
  <si>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</si>
  <si>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</si>
  <si>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</si>
  <si>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</si>
  <si>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</si>
  <si>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</si>
  <si>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</si>
  <si>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</si>
  <si>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</si>
  <si>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</si>
  <si>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</si>
  <si>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</si>
  <si>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</si>
  <si>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</si>
  <si>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</si>
  <si>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</si>
  <si>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</si>
  <si>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</si>
  <si>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</si>
  <si>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</si>
  <si>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</si>
  <si>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</si>
  <si>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</si>
  <si>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</si>
  <si>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</si>
  <si>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</si>
  <si>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</si>
  <si>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</si>
  <si>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</si>
  <si>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</si>
  <si>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</si>
  <si>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</si>
  <si>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</si>
  <si>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</si>
  <si>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</si>
  <si>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</si>
  <si>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</si>
  <si>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</si>
  <si>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</si>
  <si>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</si>
  <si>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</si>
  <si>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</si>
  <si>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</si>
  <si>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</si>
  <si>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</si>
  <si>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</si>
  <si>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</si>
  <si>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</si>
  <si>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</si>
  <si>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</si>
  <si>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</si>
  <si>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</si>
  <si>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</si>
  <si>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</si>
  <si>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</si>
  <si>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</si>
  <si>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</si>
  <si>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</si>
  <si>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</si>
  <si>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</si>
  <si>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</si>
  <si>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</si>
  <si>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</si>
  <si>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</si>
  <si>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</si>
  <si>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</si>
  <si>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</si>
  <si>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</si>
  <si>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</si>
  <si>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</si>
  <si>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</si>
  <si>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</si>
  <si>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</si>
  <si>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</si>
  <si>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</si>
  <si>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</si>
  <si>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</si>
  <si>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</si>
  <si>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</si>
  <si>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</si>
  <si>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</si>
  <si>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</si>
  <si>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</si>
  <si>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</si>
  <si>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</si>
  <si>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</si>
  <si>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</si>
  <si>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</si>
  <si>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</si>
  <si>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</si>
  <si>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</si>
  <si>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</si>
  <si>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</si>
  <si>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</si>
  <si>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</si>
  <si>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</si>
  <si>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</si>
  <si>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</si>
  <si>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</si>
  <si>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</si>
  <si>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</si>
  <si>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</si>
  <si>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</si>
  <si>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</si>
  <si>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</si>
  <si>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</si>
  <si>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</si>
  <si>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</si>
  <si>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</si>
  <si>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</si>
  <si>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</si>
  <si>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</si>
  <si>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</si>
  <si>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</si>
  <si>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</si>
  <si>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</si>
  <si>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</si>
  <si>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</si>
  <si>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</si>
  <si>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</si>
  <si>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</si>
  <si>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</si>
  <si>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</si>
  <si>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</si>
  <si>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</si>
  <si>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</si>
  <si>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</si>
  <si>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</si>
  <si>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</si>
  <si>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</si>
  <si>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</si>
  <si>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</si>
  <si>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</si>
  <si>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</si>
  <si>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</si>
  <si>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</si>
  <si>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</si>
  <si>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</si>
  <si>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</si>
  <si>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</si>
  <si>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</si>
  <si>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</si>
  <si>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</si>
  <si>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</si>
  <si>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</si>
  <si>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</si>
  <si>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</si>
  <si>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</si>
  <si>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</si>
  <si>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</si>
  <si>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</si>
  <si>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</si>
  <si>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</si>
  <si>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</si>
  <si>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</si>
  <si>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</si>
  <si>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</si>
  <si>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</si>
  <si>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</si>
  <si>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</si>
  <si>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</si>
  <si>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</si>
  <si>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</si>
  <si>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</si>
  <si>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</si>
  <si>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</si>
  <si>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</si>
  <si>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</si>
  <si>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</si>
  <si>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</si>
  <si>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</si>
  <si>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</si>
  <si>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</si>
  <si>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</si>
  <si>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</si>
  <si>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</si>
  <si>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</si>
  <si>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</si>
  <si>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</si>
  <si>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</si>
  <si>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</si>
  <si>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</si>
  <si>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</si>
  <si>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</si>
  <si>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</si>
  <si>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</si>
  <si>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</si>
  <si>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</si>
  <si>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</si>
  <si>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</si>
  <si>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</si>
  <si>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</si>
  <si>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</si>
  <si>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</si>
  <si>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</si>
  <si>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</si>
  <si>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</si>
  <si>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</si>
  <si>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</si>
  <si>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</si>
  <si>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</si>
  <si>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</si>
  <si>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</si>
  <si>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</si>
  <si>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</si>
  <si>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</si>
  <si>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</si>
  <si>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</si>
  <si>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</si>
  <si>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</si>
  <si>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</si>
  <si>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</si>
  <si>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</si>
  <si>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</si>
  <si>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</si>
  <si>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</si>
  <si>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</si>
  <si>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</si>
  <si>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</si>
  <si>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</si>
  <si>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</si>
  <si>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</si>
  <si>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</si>
  <si>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</si>
  <si>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</si>
  <si>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</si>
  <si>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</si>
  <si>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</si>
  <si>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</si>
  <si>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</si>
  <si>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</si>
  <si>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</si>
  <si>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</si>
  <si>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</si>
  <si>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</si>
  <si>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</si>
  <si>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</si>
  <si>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</si>
  <si>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</si>
  <si>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</si>
  <si>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</si>
  <si>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</si>
  <si>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</si>
  <si>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</si>
  <si>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</si>
  <si>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</si>
  <si>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</si>
  <si>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</si>
  <si>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</si>
  <si>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</si>
  <si>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</si>
  <si>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</si>
  <si>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</si>
  <si>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</si>
  <si>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</si>
  <si>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</si>
  <si>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</si>
  <si>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</si>
  <si>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</si>
  <si>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</si>
  <si>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</si>
  <si>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</si>
  <si>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</si>
  <si>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</si>
  <si>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</si>
  <si>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</si>
  <si>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</si>
  <si>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</si>
  <si>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</si>
  <si>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</si>
  <si>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</si>
  <si>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</si>
  <si>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</si>
  <si>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</si>
  <si>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</si>
  <si>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</si>
  <si>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</si>
  <si>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</si>
  <si>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</si>
  <si>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</si>
  <si>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</si>
  <si>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</si>
  <si>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</si>
  <si>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</si>
  <si>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</si>
  <si>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</si>
  <si>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</si>
  <si>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</si>
  <si>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</si>
  <si>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</si>
  <si>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</si>
  <si>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</si>
  <si>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</si>
  <si>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</si>
  <si>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</si>
  <si>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</si>
  <si>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</si>
  <si>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</si>
  <si>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</si>
  <si>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</si>
  <si>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</si>
  <si>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</si>
  <si>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</si>
  <si>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</si>
  <si>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</si>
  <si>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</si>
  <si>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</si>
  <si>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</si>
  <si>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</si>
  <si>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</si>
  <si>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</si>
  <si>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</si>
  <si>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</si>
  <si>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</si>
  <si>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</si>
  <si>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</si>
  <si>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</si>
  <si>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</si>
  <si>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</si>
  <si>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</si>
  <si>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</si>
  <si>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</si>
  <si>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</si>
  <si>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</si>
  <si>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</si>
  <si>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</si>
  <si>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</si>
  <si>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</si>
  <si>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</si>
  <si>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</si>
  <si>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</si>
  <si>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</si>
  <si>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</si>
  <si>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</si>
  <si>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</si>
  <si>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</si>
  <si>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</si>
  <si>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</si>
  <si>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</si>
  <si>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</si>
  <si>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</si>
  <si>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</si>
  <si>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</si>
  <si>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</si>
  <si>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</si>
  <si>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</si>
  <si>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</si>
  <si>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</si>
  <si>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</si>
  <si>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</si>
  <si>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</si>
  <si>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</si>
  <si>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</si>
  <si>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</si>
  <si>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</si>
  <si>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</si>
  <si>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</si>
  <si>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</si>
  <si>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</si>
  <si>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</si>
  <si>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</si>
  <si>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</si>
  <si>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</si>
  <si>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</si>
  <si>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</si>
  <si>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</si>
  <si>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</si>
  <si>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</si>
  <si>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</si>
  <si>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</si>
  <si>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</si>
  <si>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</si>
  <si>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</si>
  <si>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</si>
  <si>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</si>
  <si>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</si>
  <si>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</si>
  <si>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</si>
  <si>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</si>
  <si>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</si>
  <si>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</si>
  <si>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</si>
  <si>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</si>
  <si>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</si>
  <si>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</si>
  <si>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</si>
  <si>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</si>
  <si>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</si>
  <si>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</si>
  <si>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</si>
  <si>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</si>
  <si>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</si>
  <si>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</si>
  <si>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</si>
  <si>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</si>
  <si>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</si>
  <si>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</si>
  <si>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</si>
  <si>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</si>
  <si>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</si>
  <si>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</si>
  <si>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</si>
  <si>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</si>
  <si>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</si>
  <si>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</si>
  <si>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</si>
  <si>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</si>
  <si>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</si>
  <si>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</si>
  <si>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</si>
  <si>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</si>
  <si>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</si>
  <si>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</si>
  <si>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</si>
  <si>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</si>
  <si>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</si>
  <si>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</si>
  <si>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</si>
  <si>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</si>
  <si>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</si>
  <si>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</si>
  <si>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</si>
  <si>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</si>
  <si>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</si>
  <si>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</si>
  <si>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</si>
  <si>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</si>
  <si>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</si>
  <si>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</si>
  <si>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</si>
  <si>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</si>
  <si>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</si>
  <si>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</si>
  <si>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</si>
  <si>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</si>
  <si>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</si>
  <si>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</si>
  <si>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</si>
  <si>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</si>
  <si>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</si>
  <si>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</si>
  <si>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</si>
  <si>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</si>
  <si>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</si>
  <si>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</si>
  <si>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</si>
  <si>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</si>
  <si>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</si>
  <si>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</si>
  <si>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</si>
  <si>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</si>
  <si>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</si>
  <si>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</si>
  <si>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</si>
  <si>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</si>
  <si>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</si>
  <si>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</si>
  <si>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</si>
  <si>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</si>
  <si>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</si>
  <si>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</si>
  <si>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</si>
  <si>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</si>
  <si>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</si>
  <si>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</si>
  <si>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</si>
  <si>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</si>
  <si>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</si>
  <si>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</si>
  <si>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</si>
  <si>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</si>
  <si>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</si>
  <si>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</si>
  <si>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</si>
  <si>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</si>
  <si>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</si>
  <si>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</si>
  <si>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</si>
  <si>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</si>
  <si>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</si>
  <si>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</si>
  <si>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</si>
  <si>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</si>
  <si>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</si>
  <si>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</si>
  <si>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</si>
  <si>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</si>
  <si>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</si>
  <si>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</si>
  <si>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</si>
  <si>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</si>
  <si>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</si>
  <si>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</si>
  <si>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</si>
  <si>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</si>
  <si>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</si>
  <si>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</si>
  <si>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</si>
  <si>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</si>
  <si>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</si>
  <si>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</si>
  <si>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</si>
  <si>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</si>
  <si>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</si>
  <si>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</si>
  <si>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</si>
  <si>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</si>
  <si>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</si>
  <si>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</si>
  <si>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</si>
  <si>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</si>
  <si>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</si>
  <si>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</si>
  <si>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</si>
  <si>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</si>
  <si>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</si>
  <si>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</si>
  <si>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</si>
  <si>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</si>
  <si>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</si>
  <si>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</si>
  <si>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</si>
  <si>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</si>
  <si>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</si>
  <si>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</si>
  <si>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</si>
  <si>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</si>
  <si>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</si>
  <si>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</si>
  <si>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</si>
  <si>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</si>
  <si>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</si>
  <si>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</si>
  <si>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</si>
  <si>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</si>
  <si>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</si>
  <si>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</si>
  <si>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</si>
  <si>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</si>
  <si>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</si>
  <si>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</si>
  <si>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</si>
  <si>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</si>
  <si>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</si>
  <si>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</si>
  <si>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</si>
  <si>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</si>
  <si>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</si>
  <si>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</si>
  <si>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</si>
  <si>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</si>
  <si>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</si>
  <si>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</si>
  <si>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</si>
  <si>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</si>
  <si>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</si>
  <si>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</si>
  <si>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</si>
  <si>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</si>
  <si>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</si>
  <si>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</si>
  <si>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</si>
  <si>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</si>
  <si>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</si>
  <si>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</si>
  <si>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</si>
  <si>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</si>
  <si>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</si>
  <si>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</si>
  <si>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</si>
  <si>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</si>
  <si>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</si>
  <si>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</si>
  <si>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</si>
  <si>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</si>
  <si>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</si>
  <si>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</si>
  <si>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</si>
  <si>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</si>
  <si>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</si>
  <si>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</si>
  <si>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</si>
  <si>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</si>
  <si>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</si>
  <si>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</si>
  <si>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</si>
  <si>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</si>
  <si>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</si>
  <si>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</si>
  <si>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</si>
  <si>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</si>
  <si>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</si>
  <si>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</si>
  <si>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</si>
  <si>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</si>
  <si>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</si>
  <si>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</si>
  <si>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</si>
  <si>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</si>
  <si>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</si>
  <si>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</si>
  <si>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</si>
  <si>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</si>
  <si>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</si>
  <si>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</si>
  <si>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</si>
  <si>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</si>
  <si>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</si>
  <si>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</si>
  <si>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</si>
  <si>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</si>
  <si>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</si>
  <si>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</si>
  <si>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</si>
  <si>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</si>
  <si>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</si>
  <si>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</si>
  <si>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</si>
  <si>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</si>
  <si>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</si>
  <si>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</si>
  <si>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</si>
  <si>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</si>
  <si>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</si>
  <si>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</si>
  <si>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</si>
  <si>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</si>
  <si>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</si>
  <si>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</si>
  <si>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</si>
  <si>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</si>
  <si>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</si>
  <si>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</si>
  <si>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</si>
  <si>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</si>
  <si>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</si>
  <si>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</si>
  <si>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</si>
  <si>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</si>
  <si>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</si>
  <si>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</si>
  <si>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</si>
  <si>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</si>
  <si>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</si>
  <si>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</si>
  <si>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</si>
  <si>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</si>
  <si>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</si>
  <si>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</si>
  <si>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</si>
  <si>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</si>
  <si>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</si>
  <si>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</si>
  <si>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</si>
  <si>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</si>
  <si>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</si>
  <si>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</si>
  <si>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</si>
  <si>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</si>
  <si>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</si>
  <si>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</si>
  <si>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</si>
  <si>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</si>
  <si>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</si>
  <si>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</si>
  <si>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</si>
  <si>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</si>
  <si>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</si>
  <si>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</si>
  <si>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</si>
  <si>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</si>
  <si>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</si>
  <si>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</si>
  <si>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</si>
  <si>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</si>
  <si>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</si>
  <si>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</si>
  <si>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</si>
  <si>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</si>
  <si>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</si>
  <si>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</si>
  <si>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</si>
  <si>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</si>
  <si>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</si>
  <si>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</si>
  <si>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</si>
  <si>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</si>
  <si>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</si>
  <si>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</si>
  <si>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</si>
  <si>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</si>
  <si>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</si>
  <si>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</si>
  <si>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</si>
  <si>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</si>
  <si>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</si>
  <si>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</si>
  <si>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</si>
  <si>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</si>
  <si>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</si>
  <si>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</si>
  <si>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</si>
  <si>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</si>
  <si>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</si>
  <si>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</si>
  <si>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</si>
  <si>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</si>
  <si>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</si>
  <si>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</si>
  <si>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</si>
  <si>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</si>
  <si>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</si>
  <si>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</si>
  <si>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</si>
  <si>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</si>
  <si>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</si>
  <si>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</si>
  <si>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</si>
  <si>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</si>
  <si>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</si>
  <si>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</si>
  <si>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</si>
  <si>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</si>
  <si>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</si>
  <si>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</si>
  <si>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</si>
  <si>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</si>
  <si>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</si>
  <si>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</si>
  <si>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</si>
  <si>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</si>
  <si>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</si>
  <si>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</si>
  <si>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</si>
  <si>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</si>
  <si>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</si>
  <si>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</si>
  <si>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</si>
  <si>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</si>
  <si>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</si>
  <si>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</si>
  <si>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</si>
  <si>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</si>
  <si>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</si>
  <si>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</si>
  <si>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</si>
  <si>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</si>
  <si>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</si>
  <si>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</si>
  <si>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</si>
  <si>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</si>
  <si>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</si>
  <si>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</si>
  <si>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</si>
  <si>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</si>
  <si>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</si>
  <si>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</si>
  <si>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</si>
  <si>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</si>
  <si>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</si>
  <si>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</si>
  <si>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</si>
  <si>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</si>
  <si>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</si>
  <si>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</si>
  <si>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</si>
  <si>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</si>
  <si>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</si>
  <si>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</si>
  <si>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</si>
  <si>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</si>
  <si>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</si>
  <si>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</si>
  <si>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</si>
  <si>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</si>
  <si>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</si>
  <si>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</si>
  <si>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</si>
  <si>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</si>
  <si>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</si>
  <si>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</si>
  <si>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</si>
  <si>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</si>
  <si>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</si>
  <si>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</si>
  <si>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</si>
  <si>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</si>
  <si>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</si>
  <si>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</si>
  <si>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</si>
  <si>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</si>
  <si>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</si>
  <si>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</si>
  <si>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</si>
  <si>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</si>
  <si>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</si>
  <si>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</si>
  <si>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</si>
  <si>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</si>
  <si>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</si>
  <si>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</si>
  <si>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</si>
  <si>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</si>
  <si>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</si>
  <si>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</si>
  <si>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</si>
  <si>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</si>
  <si>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</si>
  <si>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</si>
  <si>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</si>
  <si>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</si>
  <si>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</si>
  <si>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</si>
  <si>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</si>
  <si>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</si>
  <si>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</si>
  <si>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</si>
  <si>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</si>
  <si>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</si>
  <si>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</si>
  <si>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</si>
  <si>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</si>
  <si>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</si>
  <si>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</si>
  <si>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</si>
  <si>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</si>
  <si>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</si>
  <si>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</si>
  <si>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</si>
  <si>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</si>
  <si>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</si>
  <si>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</si>
  <si>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</si>
  <si>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</si>
  <si>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</si>
  <si>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</si>
  <si>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</si>
  <si>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</si>
  <si>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</si>
  <si>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</si>
  <si>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</si>
  <si>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</si>
  <si>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</si>
  <si>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</si>
  <si>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</si>
  <si>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</si>
  <si>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</si>
  <si>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</si>
  <si>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</si>
  <si>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</si>
  <si>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</si>
  <si>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</si>
  <si>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</si>
  <si>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</si>
  <si>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</si>
  <si>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</si>
  <si>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</si>
  <si>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</si>
  <si>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</si>
  <si>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</si>
  <si>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</si>
  <si>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</si>
  <si>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</si>
  <si>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</si>
  <si>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</si>
  <si>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</si>
  <si>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</si>
  <si>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</si>
  <si>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</si>
  <si>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</si>
  <si>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</si>
  <si>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</si>
  <si>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</si>
  <si>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</si>
  <si>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</si>
  <si>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</si>
  <si>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</si>
  <si>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</si>
  <si>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</si>
  <si>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</si>
  <si>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</si>
  <si>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</si>
  <si>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</si>
  <si>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</si>
  <si>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</si>
  <si>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</si>
  <si>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</si>
  <si>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</si>
  <si>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</si>
  <si>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</si>
  <si>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</si>
  <si>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</si>
  <si>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</si>
  <si>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</si>
  <si>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</si>
  <si>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</si>
  <si>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</si>
  <si>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</si>
  <si>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</si>
  <si>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</si>
  <si>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</si>
  <si>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</si>
  <si>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</si>
  <si>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</si>
  <si>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</si>
  <si>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</si>
  <si>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</si>
  <si>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</si>
  <si>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</si>
  <si>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</si>
  <si>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</si>
  <si>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</si>
  <si>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</si>
  <si>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</si>
  <si>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</si>
  <si>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</si>
  <si>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</si>
  <si>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</si>
  <si>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</si>
  <si>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</si>
  <si>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</si>
  <si>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</si>
  <si>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</si>
  <si>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</si>
  <si>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</si>
  <si>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</si>
  <si>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</si>
  <si>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</si>
  <si>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</si>
  <si>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</si>
  <si>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</si>
  <si>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</si>
  <si>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</si>
  <si>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</si>
  <si>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</si>
  <si>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</si>
  <si>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</si>
  <si>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</si>
  <si>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</si>
  <si>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</si>
  <si>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</si>
  <si>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</si>
  <si>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</si>
  <si>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</si>
  <si>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</si>
  <si>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</si>
  <si>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</si>
  <si>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</si>
  <si>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</si>
  <si>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</si>
  <si>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</si>
  <si>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</si>
  <si>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</si>
  <si>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</si>
  <si>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</si>
  <si>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</si>
  <si>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</si>
  <si>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</si>
  <si>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</si>
  <si>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</si>
  <si>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</si>
  <si>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</si>
  <si>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</si>
  <si>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</si>
  <si>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</si>
  <si>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</si>
  <si>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</si>
  <si>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</si>
  <si>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</si>
  <si>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</si>
  <si>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</si>
  <si>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</si>
  <si>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</si>
  <si>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</si>
  <si>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</si>
  <si>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</si>
  <si>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</si>
  <si>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</si>
  <si>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</si>
  <si>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</si>
  <si>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</si>
  <si>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</si>
  <si>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</si>
  <si>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</si>
  <si>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</si>
  <si>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</si>
  <si>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</si>
  <si>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</si>
  <si>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</si>
  <si>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</si>
  <si>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</si>
  <si>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</si>
  <si>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</si>
  <si>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</si>
  <si>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</si>
  <si>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</si>
  <si>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</si>
  <si>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</si>
  <si>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</si>
  <si>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</si>
  <si>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</si>
  <si>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</si>
  <si>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</si>
  <si>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</si>
  <si>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</si>
  <si>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</si>
  <si>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</si>
  <si>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</si>
  <si>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</si>
  <si>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</si>
  <si>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</si>
  <si>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</si>
  <si>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</si>
  <si>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</si>
  <si>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</si>
  <si>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</si>
  <si>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</si>
  <si>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</si>
  <si>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</si>
  <si>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</si>
  <si>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</si>
  <si>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</si>
  <si>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</si>
  <si>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</si>
  <si>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</si>
  <si>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</si>
  <si>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</si>
  <si>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</si>
  <si>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</si>
  <si>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</si>
  <si>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</si>
  <si>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</si>
  <si>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</si>
  <si>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</si>
  <si>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</si>
  <si>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</si>
  <si>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</si>
  <si>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</si>
  <si>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</si>
  <si>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</si>
  <si>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</si>
  <si>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</si>
  <si>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</si>
  <si>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</si>
  <si>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</si>
  <si>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</si>
  <si>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</si>
  <si>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</si>
  <si>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</si>
  <si>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</si>
  <si>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</si>
  <si>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</si>
  <si>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</si>
  <si>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</si>
  <si>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</si>
  <si>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</si>
  <si>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</si>
  <si>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</si>
  <si>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</si>
  <si>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</si>
  <si>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</si>
  <si>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</si>
  <si>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</si>
  <si>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</si>
  <si>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</si>
  <si>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</si>
  <si>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</si>
  <si>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</si>
  <si>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</si>
  <si>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</si>
  <si>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</si>
  <si>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</si>
  <si>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</si>
  <si>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</si>
  <si>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</si>
  <si>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</si>
  <si>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</si>
  <si>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</si>
  <si>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</si>
  <si>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</si>
  <si>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</si>
  <si>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</si>
  <si>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</si>
  <si>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</si>
  <si>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</si>
  <si>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</si>
  <si>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</si>
  <si>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</si>
  <si>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</si>
  <si>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</si>
  <si>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</si>
  <si>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</si>
  <si>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</si>
  <si>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</si>
  <si>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</si>
  <si>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</si>
  <si>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</si>
  <si>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</si>
  <si>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</si>
  <si>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</si>
  <si>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</si>
  <si>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</si>
  <si>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</si>
  <si>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</si>
  <si>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</si>
  <si>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</si>
  <si>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</si>
  <si>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</si>
  <si>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</si>
  <si>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</si>
  <si>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</si>
  <si>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</si>
  <si>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</si>
  <si>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</si>
  <si>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</si>
  <si>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</si>
  <si>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</si>
  <si>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</si>
  <si>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</si>
  <si>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</si>
  <si>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</si>
  <si>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</si>
  <si>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</si>
  <si>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</si>
  <si>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</si>
  <si>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</si>
  <si>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</si>
  <si>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</si>
  <si>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</si>
  <si>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</si>
  <si>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</si>
  <si>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</si>
  <si>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</si>
  <si>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</si>
  <si>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</si>
  <si>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</si>
  <si>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</si>
  <si>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</si>
  <si>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</si>
  <si>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</si>
  <si>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</si>
  <si>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</si>
  <si>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</si>
  <si>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</si>
  <si>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</si>
  <si>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</si>
  <si>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</si>
  <si>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</si>
  <si>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</si>
  <si>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</si>
  <si>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</si>
  <si>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</si>
  <si>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</si>
  <si>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</si>
  <si>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</si>
  <si>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</si>
  <si>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</si>
  <si>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</si>
  <si>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</si>
  <si>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</si>
  <si>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</si>
  <si>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</si>
  <si>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</si>
  <si>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</si>
  <si>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</si>
  <si>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</si>
  <si>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</si>
  <si>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</si>
  <si>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</si>
  <si>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</si>
  <si>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</si>
  <si>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</si>
  <si>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</si>
  <si>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</si>
  <si>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</si>
  <si>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</si>
  <si>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</si>
  <si>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</si>
  <si>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</si>
  <si>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</si>
  <si>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</si>
  <si>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</si>
  <si>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</si>
  <si>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</si>
  <si>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</si>
  <si>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</si>
  <si>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</si>
  <si>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</si>
  <si>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</si>
  <si>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</si>
  <si>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</si>
  <si>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</si>
  <si>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</si>
  <si>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</si>
  <si>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</si>
  <si>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</si>
  <si>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</si>
  <si>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</si>
  <si>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</si>
  <si>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</si>
  <si>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</si>
  <si>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</si>
  <si>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</si>
  <si>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</si>
  <si>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</si>
  <si>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</si>
  <si>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</si>
  <si>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</si>
  <si>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</si>
  <si>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</si>
  <si>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</si>
  <si>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</si>
  <si>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</si>
  <si>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</si>
  <si>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</si>
  <si>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</si>
  <si>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</si>
  <si>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</si>
  <si>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</si>
  <si>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</si>
  <si>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</si>
  <si>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</si>
  <si>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</si>
  <si>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</si>
  <si>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</si>
  <si>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</si>
  <si>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</si>
  <si>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</si>
  <si>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</si>
  <si>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</si>
  <si>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</si>
  <si>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</si>
  <si>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</si>
  <si>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</si>
  <si>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</si>
  <si>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</si>
  <si>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</si>
  <si>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</si>
  <si>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</si>
  <si>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</si>
  <si>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</si>
  <si>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</si>
  <si>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</si>
  <si>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</si>
  <si>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</si>
  <si>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</si>
  <si>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</si>
  <si>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</si>
  <si>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</si>
  <si>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</si>
  <si>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</si>
  <si>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</si>
  <si>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</si>
  <si>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</si>
  <si>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</si>
  <si>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</si>
  <si>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</si>
  <si>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</si>
  <si>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</si>
  <si>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</si>
  <si>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</si>
  <si>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</si>
  <si>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</si>
  <si>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</si>
  <si>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</si>
  <si>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</si>
  <si>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</si>
  <si>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</si>
  <si>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</si>
  <si>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</si>
  <si>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</si>
  <si>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</si>
  <si>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</si>
  <si>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</si>
  <si>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</si>
  <si>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</si>
  <si>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</si>
  <si>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</si>
  <si>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</si>
  <si>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</si>
  <si>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</si>
  <si>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</si>
  <si>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</si>
  <si>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</si>
  <si>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</si>
  <si>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</si>
  <si>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</si>
  <si>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</si>
  <si>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</si>
  <si>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</si>
  <si>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</si>
  <si>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</si>
  <si>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</si>
  <si>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</si>
  <si>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</si>
  <si>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</si>
  <si>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</si>
  <si>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</si>
  <si>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</si>
  <si>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</si>
  <si>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</si>
  <si>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</si>
  <si>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</si>
  <si>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</si>
  <si>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</si>
  <si>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</si>
  <si>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</si>
  <si>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</si>
  <si>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</si>
  <si>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</si>
  <si>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</si>
  <si>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</si>
  <si>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</si>
  <si>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</si>
  <si>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</si>
  <si>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</si>
  <si>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</si>
  <si>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</si>
  <si>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</si>
  <si>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</si>
  <si>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</si>
  <si>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</si>
  <si>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</si>
  <si>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</si>
  <si>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</si>
  <si>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</si>
  <si>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</si>
  <si>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</si>
  <si>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</si>
  <si>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</si>
  <si>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</si>
  <si>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</si>
  <si>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</si>
  <si>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</si>
  <si>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</si>
  <si>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</si>
  <si>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</si>
  <si>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</si>
  <si>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</si>
  <si>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</si>
  <si>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</si>
  <si>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</si>
  <si>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</si>
  <si>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</si>
  <si>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</si>
  <si>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</si>
  <si>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</si>
  <si>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</si>
  <si>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</si>
  <si>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</si>
  <si>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</si>
  <si>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</si>
  <si>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</si>
  <si>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</si>
  <si>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</si>
  <si>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</si>
  <si>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</si>
  <si>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</si>
  <si>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</si>
  <si>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</si>
  <si>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</si>
  <si>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</si>
  <si>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</si>
  <si>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</si>
  <si>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</si>
  <si>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</si>
  <si>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</si>
  <si>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</si>
  <si>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</si>
  <si>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</si>
  <si>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</si>
  <si>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</si>
  <si>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</si>
  <si>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</si>
  <si>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</si>
  <si>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</si>
  <si>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</si>
  <si>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</si>
  <si>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</si>
  <si>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</si>
  <si>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</si>
  <si>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</si>
  <si>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</si>
  <si>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</si>
  <si>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</si>
  <si>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</si>
  <si>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</si>
  <si>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</si>
  <si>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</si>
  <si>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</si>
  <si>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</si>
  <si>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</si>
  <si>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</si>
  <si>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</si>
  <si>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</si>
  <si>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</si>
  <si>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</si>
  <si>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</si>
  <si>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</si>
  <si>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</si>
  <si>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</si>
  <si>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</si>
  <si>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</si>
  <si>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</si>
  <si>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</si>
  <si>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</si>
  <si>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</si>
  <si>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</si>
  <si>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</si>
  <si>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</si>
  <si>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</si>
  <si>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</si>
  <si>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</si>
  <si>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</si>
  <si>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</si>
  <si>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</si>
  <si>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</si>
  <si>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</si>
  <si>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</si>
  <si>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</si>
  <si>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</si>
  <si>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</si>
  <si>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</si>
  <si>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</si>
  <si>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</si>
  <si>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</si>
  <si>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</si>
  <si>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</si>
  <si>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</si>
  <si>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</si>
  <si>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</si>
  <si>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</si>
  <si>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</si>
  <si>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</si>
  <si>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</si>
  <si>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</si>
  <si>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</si>
  <si>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</si>
  <si>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</si>
  <si>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</si>
  <si>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</si>
  <si>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</si>
  <si>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</si>
  <si>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</si>
  <si>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</si>
  <si>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</si>
  <si>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</si>
  <si>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</si>
  <si>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</si>
  <si>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</si>
  <si>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</si>
  <si>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</si>
  <si>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</si>
  <si>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</si>
  <si>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</si>
  <si>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</si>
  <si>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</si>
  <si>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</si>
  <si>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</si>
  <si>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</si>
  <si>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</si>
  <si>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</si>
  <si>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</si>
  <si>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</si>
  <si>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</si>
  <si>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</si>
  <si>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</si>
  <si>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</si>
  <si>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</si>
  <si>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</si>
  <si>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</si>
  <si>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</si>
  <si>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</si>
  <si>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</si>
  <si>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</si>
  <si>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</si>
  <si>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</si>
  <si>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</si>
  <si>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</si>
  <si>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</si>
  <si>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</si>
  <si>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</si>
  <si>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</si>
  <si>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</si>
  <si>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</si>
  <si>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</si>
  <si>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</si>
  <si>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</si>
  <si>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</si>
  <si>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</si>
  <si>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</si>
  <si>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</si>
  <si>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</si>
  <si>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</si>
  <si>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</si>
  <si>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</si>
  <si>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</si>
  <si>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</si>
  <si>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</si>
  <si>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</si>
  <si>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</si>
  <si>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</si>
  <si>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</si>
  <si>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</si>
  <si>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</si>
  <si>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</si>
  <si>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</si>
  <si>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</si>
  <si>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</si>
  <si>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</si>
  <si>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</si>
  <si>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</si>
  <si>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</si>
  <si>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</si>
  <si>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</si>
  <si>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</si>
  <si>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</si>
  <si>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</si>
  <si>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</si>
  <si>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</si>
  <si>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</si>
  <si>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</si>
  <si>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</si>
  <si>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</si>
  <si>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</si>
  <si>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</si>
  <si>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</si>
  <si>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</si>
  <si>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</si>
  <si>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</si>
  <si>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</si>
  <si>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</si>
  <si>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</si>
  <si>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</si>
  <si>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</si>
  <si>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</si>
  <si>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</si>
  <si>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</si>
  <si>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</si>
  <si>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</si>
  <si>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</si>
  <si>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</si>
  <si>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</si>
  <si>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</si>
  <si>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</si>
  <si>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</si>
  <si>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</si>
  <si>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</si>
  <si>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</si>
  <si>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</si>
  <si>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</si>
  <si>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</si>
  <si>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</si>
  <si>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</si>
  <si>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</si>
  <si>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</si>
  <si>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</si>
  <si>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</si>
  <si>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</si>
  <si>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</si>
  <si>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</si>
  <si>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</si>
  <si>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</si>
  <si>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</si>
  <si>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</si>
  <si>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</si>
  <si>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</si>
  <si>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</si>
  <si>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</si>
  <si>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</si>
  <si>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</si>
  <si>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</si>
  <si>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</si>
  <si>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</si>
  <si>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</si>
  <si>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</si>
  <si>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</si>
  <si>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</si>
  <si>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</si>
  <si>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</si>
  <si>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</si>
  <si>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</si>
  <si>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</si>
  <si>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</si>
  <si>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</si>
  <si>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</si>
  <si>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</si>
  <si>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</si>
  <si>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</si>
  <si>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</si>
  <si>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</si>
  <si>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</si>
  <si>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</si>
  <si>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</si>
  <si>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</si>
  <si>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</si>
  <si>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</si>
  <si>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</si>
  <si>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</si>
  <si>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</si>
  <si>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</si>
  <si>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</si>
  <si>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</si>
  <si>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</si>
  <si>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</si>
  <si>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</si>
  <si>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</si>
  <si>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</si>
  <si>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</si>
  <si>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</si>
  <si>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</si>
  <si>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</si>
  <si>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</si>
  <si>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</si>
  <si>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</si>
  <si>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</si>
  <si>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</si>
  <si>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</si>
  <si>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</si>
  <si>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</si>
  <si>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</si>
  <si>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</si>
  <si>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</si>
  <si>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</si>
  <si>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</si>
  <si>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</si>
  <si>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</si>
  <si>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</si>
  <si>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</si>
  <si>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</si>
  <si>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</si>
  <si>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</si>
  <si>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</si>
  <si>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</si>
  <si>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</si>
  <si>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</si>
  <si>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</si>
  <si>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</si>
  <si>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</si>
  <si>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</si>
  <si>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</si>
  <si>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</si>
  <si>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</si>
  <si>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</si>
  <si>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</si>
  <si>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</si>
  <si>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</si>
  <si>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</si>
  <si>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</si>
  <si>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</si>
  <si>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</si>
  <si>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</si>
  <si>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</si>
  <si>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</si>
  <si>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</si>
  <si>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</si>
  <si>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</si>
  <si>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</si>
  <si>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</si>
  <si>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</si>
  <si>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</si>
  <si>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</si>
  <si>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</si>
  <si>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</si>
  <si>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</si>
  <si>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</si>
  <si>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</si>
  <si>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</si>
  <si>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</si>
  <si>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</si>
  <si>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</si>
  <si>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</si>
  <si>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</si>
  <si>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</si>
  <si>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</si>
  <si>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</si>
  <si>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</si>
  <si>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</si>
  <si>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</si>
  <si>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</si>
  <si>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</si>
  <si>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</si>
  <si>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</si>
  <si>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</si>
  <si>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</si>
  <si>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</si>
  <si>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</si>
  <si>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</si>
  <si>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</si>
  <si>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</si>
  <si>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</si>
  <si>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</si>
  <si>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</si>
  <si>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</si>
  <si>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</si>
  <si>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</si>
  <si>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</si>
  <si>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</si>
  <si>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</si>
  <si>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</si>
  <si>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</si>
  <si>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</si>
  <si>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</si>
  <si>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</si>
  <si>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</si>
  <si>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</si>
  <si>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</si>
  <si>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</si>
  <si>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</si>
  <si>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</si>
  <si>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</si>
  <si>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</si>
  <si>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</si>
  <si>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</si>
  <si>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</si>
  <si>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</si>
  <si>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</si>
  <si>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</si>
  <si>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</si>
  <si>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</si>
  <si>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</si>
  <si>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</si>
  <si>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</si>
  <si>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</si>
  <si>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</si>
  <si>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</si>
  <si>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</si>
  <si>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</si>
  <si>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</si>
  <si>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</si>
  <si>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</si>
  <si>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</si>
  <si>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</si>
  <si>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</si>
  <si>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</si>
  <si>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</si>
  <si>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</si>
  <si>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</si>
  <si>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</si>
  <si>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</si>
  <si>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</si>
  <si>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</si>
  <si>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</si>
  <si>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</si>
  <si>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</si>
  <si>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</si>
  <si>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</si>
  <si>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</si>
  <si>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</si>
  <si>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</si>
  <si>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</si>
  <si>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</si>
  <si>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</si>
  <si>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</si>
  <si>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</si>
  <si>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</si>
  <si>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</si>
  <si>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</si>
  <si>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</si>
  <si>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</si>
  <si>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</si>
  <si>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</si>
  <si>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</si>
  <si>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</si>
  <si>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</si>
  <si>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</si>
  <si>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</si>
  <si>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</si>
  <si>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</si>
  <si>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</si>
  <si>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</si>
  <si>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</si>
  <si>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</si>
  <si>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</si>
  <si>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</si>
  <si>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</si>
  <si>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</si>
  <si>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</si>
  <si>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</si>
  <si>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</si>
  <si>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</si>
  <si>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</si>
  <si>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</si>
  <si>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</si>
  <si>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</si>
  <si>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</si>
  <si>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</si>
  <si>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</si>
  <si>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</si>
  <si>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</si>
  <si>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</si>
  <si>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</si>
  <si>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</si>
  <si>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</si>
  <si>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</si>
  <si>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</si>
  <si>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</si>
  <si>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</si>
  <si>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</si>
  <si>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</si>
  <si>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</si>
  <si>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</si>
  <si>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</si>
  <si>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</si>
  <si>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</si>
  <si>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</si>
  <si>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</si>
  <si>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</si>
  <si>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</si>
  <si>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</si>
  <si>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</si>
  <si>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</si>
  <si>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</si>
  <si>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</si>
  <si>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</si>
  <si>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</si>
  <si>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</si>
  <si>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</si>
  <si>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</si>
  <si>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</si>
  <si>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</si>
  <si>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</si>
  <si>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</si>
  <si>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</si>
  <si>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</si>
  <si>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</si>
  <si>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</si>
  <si>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</si>
  <si>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</si>
  <si>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</si>
  <si>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</si>
  <si>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</si>
  <si>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</si>
  <si>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</si>
  <si>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</si>
  <si>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</si>
  <si>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</si>
  <si>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</si>
  <si>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</si>
  <si>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</si>
  <si>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</si>
  <si>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</si>
  <si>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</si>
  <si>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</si>
  <si>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</si>
  <si>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</si>
  <si>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</si>
  <si>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</si>
  <si>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</si>
  <si>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</si>
  <si>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</si>
  <si>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</si>
  <si>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</si>
  <si>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</si>
  <si>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</si>
  <si>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</si>
  <si>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</si>
  <si>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</si>
  <si>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</si>
  <si>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</si>
  <si>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</si>
  <si>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</si>
  <si>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</si>
  <si>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</si>
  <si>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</si>
  <si>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</si>
  <si>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</si>
  <si>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</si>
  <si>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</si>
  <si>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</si>
  <si>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</si>
  <si>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</si>
  <si>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</si>
  <si>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</si>
  <si>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</si>
  <si>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</si>
  <si>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</si>
  <si>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</si>
  <si>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</si>
  <si>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</si>
  <si>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</si>
  <si>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</si>
  <si>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</si>
  <si>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</si>
  <si>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</si>
  <si>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</si>
  <si>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</si>
  <si>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</si>
  <si>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</si>
  <si>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</si>
  <si>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</si>
  <si>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</si>
  <si>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</si>
  <si>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</si>
  <si>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</si>
  <si>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</si>
  <si>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</si>
  <si>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</si>
  <si>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</si>
  <si>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</si>
  <si>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</si>
  <si>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</si>
  <si>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</si>
  <si>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</si>
  <si>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</si>
  <si>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</si>
  <si>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</si>
  <si>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</si>
  <si>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</si>
  <si>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</si>
  <si>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</si>
  <si>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</si>
  <si>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</si>
  <si>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</si>
  <si>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</si>
  <si>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</si>
  <si>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</si>
  <si>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</si>
  <si>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</si>
  <si>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</si>
  <si>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</si>
  <si>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</si>
  <si>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</si>
  <si>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</si>
  <si>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</si>
  <si>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</si>
  <si>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</si>
  <si>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</si>
  <si>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</si>
  <si>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</si>
  <si>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</si>
  <si>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</si>
  <si>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</si>
  <si>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</si>
  <si>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</si>
  <si>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</si>
  <si>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</si>
  <si>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</si>
  <si>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</si>
  <si>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</si>
  <si>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</si>
  <si>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</si>
  <si>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</si>
  <si>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</si>
  <si>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</si>
  <si>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</si>
  <si>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</si>
  <si>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</si>
  <si>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</si>
  <si>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</si>
  <si>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</si>
  <si>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</si>
  <si>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</si>
  <si>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</si>
  <si>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</si>
  <si>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</si>
  <si>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</si>
  <si>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</si>
  <si>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</si>
  <si>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</si>
  <si>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</si>
  <si>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</si>
  <si>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</si>
  <si>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</si>
  <si>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</si>
  <si>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</si>
  <si>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</si>
  <si>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</si>
  <si>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</si>
  <si>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</si>
  <si>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</si>
  <si>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</si>
  <si>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</si>
  <si>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</si>
  <si>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</si>
  <si>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</si>
  <si>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</si>
  <si>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</si>
  <si>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</si>
  <si>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</si>
  <si>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</si>
  <si>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</si>
  <si>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</si>
  <si>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</si>
  <si>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</si>
  <si>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</si>
  <si>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</si>
  <si>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</si>
  <si>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</si>
  <si>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</si>
  <si>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</si>
  <si>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</si>
  <si>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</si>
  <si>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</si>
  <si>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</si>
  <si>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</si>
  <si>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</si>
  <si>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</si>
  <si>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</si>
  <si>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</si>
  <si>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</si>
  <si>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</si>
  <si>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</si>
  <si>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</si>
  <si>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</si>
  <si>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</si>
  <si>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</si>
  <si>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</si>
  <si>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</si>
  <si>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</si>
  <si>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</si>
  <si>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</si>
  <si>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</si>
  <si>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</si>
  <si>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</si>
  <si>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</si>
  <si>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</si>
  <si>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</si>
  <si>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</si>
  <si>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</si>
  <si>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</si>
  <si>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</si>
  <si>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</si>
  <si>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</si>
  <si>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</si>
  <si>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</si>
  <si>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</si>
  <si>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</si>
  <si>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</si>
  <si>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</si>
  <si>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</si>
  <si>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</si>
  <si>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</si>
  <si>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</si>
  <si>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</si>
  <si>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</si>
  <si>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</si>
  <si>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</si>
  <si>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</si>
  <si>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</si>
  <si>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</si>
  <si>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</si>
  <si>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</si>
  <si>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</si>
  <si>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</si>
  <si>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</si>
  <si>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</si>
  <si>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</si>
  <si>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</si>
  <si>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</si>
  <si>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</si>
  <si>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</si>
  <si>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</si>
  <si>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</si>
  <si>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</si>
  <si>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</si>
  <si>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</si>
  <si>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</si>
  <si>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</si>
  <si>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</si>
  <si>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</si>
  <si>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</si>
  <si>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</si>
  <si>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</si>
  <si>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</si>
  <si>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</si>
  <si>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</si>
  <si>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</si>
  <si>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</si>
  <si>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</si>
  <si>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</si>
  <si>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</si>
  <si>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</si>
  <si>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</si>
  <si>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</si>
  <si>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</si>
  <si>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</si>
  <si>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</si>
  <si>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</si>
  <si>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</si>
  <si>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</si>
  <si>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</si>
  <si>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</si>
  <si>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</si>
  <si>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</si>
  <si>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</si>
  <si>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</si>
  <si>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</si>
  <si>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</si>
  <si>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</si>
  <si>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</si>
  <si>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</si>
  <si>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</si>
  <si>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</si>
  <si>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</si>
  <si>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</si>
  <si>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</si>
  <si>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</si>
  <si>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</si>
  <si>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</si>
  <si>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</si>
  <si>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</si>
  <si>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</si>
  <si>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</si>
  <si>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</si>
  <si>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</si>
  <si>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</si>
  <si>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</si>
  <si>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</si>
  <si>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</si>
  <si>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</si>
  <si>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</si>
  <si>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</si>
  <si>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</si>
  <si>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</si>
  <si>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</si>
  <si>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</si>
  <si>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</si>
  <si>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</si>
  <si>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</si>
  <si>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</si>
  <si>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</si>
  <si>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</si>
  <si>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</si>
  <si>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</si>
  <si>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</si>
  <si>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</si>
  <si>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</si>
  <si>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</si>
  <si>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</si>
  <si>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</si>
  <si>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</si>
  <si>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</si>
  <si>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</si>
  <si>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</si>
  <si>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</si>
  <si>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</si>
  <si>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</si>
  <si>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</si>
  <si>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</si>
  <si>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</si>
  <si>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</si>
  <si>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</si>
  <si>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</si>
  <si>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</si>
  <si>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</si>
  <si>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</si>
  <si>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</si>
  <si>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</si>
  <si>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</si>
  <si>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</si>
  <si>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</si>
  <si>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</si>
  <si>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</si>
  <si>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</si>
  <si>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</si>
  <si>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</si>
  <si>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</si>
  <si>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</si>
  <si>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</si>
  <si>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</si>
  <si>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</si>
  <si>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</si>
  <si>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</si>
  <si>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</si>
  <si>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</si>
  <si>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</si>
  <si>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</si>
  <si>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</si>
  <si>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</si>
  <si>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</si>
  <si>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</si>
  <si>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</si>
  <si>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</si>
  <si>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</si>
  <si>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</si>
  <si>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</si>
  <si>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</si>
  <si>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</si>
  <si>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</si>
  <si>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</si>
  <si>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</si>
  <si>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</si>
  <si>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</si>
  <si>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</si>
  <si>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</si>
  <si>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</si>
  <si>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</si>
  <si>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</si>
  <si>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</si>
  <si>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</si>
  <si>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</si>
  <si>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</si>
  <si>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</si>
  <si>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</si>
  <si>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</si>
  <si>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</si>
  <si>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</si>
  <si>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</si>
  <si>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</si>
  <si>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</si>
  <si>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</si>
  <si>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</si>
  <si>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</si>
  <si>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</si>
  <si>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</si>
  <si>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</si>
  <si>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</si>
  <si>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</si>
  <si>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</si>
  <si>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</si>
  <si>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</si>
  <si>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</si>
  <si>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</si>
  <si>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</si>
  <si>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</si>
  <si>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</si>
  <si>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</si>
  <si>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</si>
  <si>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</si>
  <si>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</si>
  <si>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</si>
  <si>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</si>
  <si>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</si>
  <si>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</si>
  <si>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</si>
  <si>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</si>
  <si>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</si>
  <si>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</si>
  <si>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</si>
  <si>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</si>
  <si>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</si>
  <si>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</si>
  <si>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</si>
  <si>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</si>
  <si>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</si>
  <si>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</si>
  <si>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</si>
  <si>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</si>
  <si>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</si>
  <si>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</si>
  <si>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</si>
  <si>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</si>
  <si>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</si>
  <si>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</si>
  <si>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</si>
  <si>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</si>
  <si>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</si>
  <si>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</si>
  <si>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</si>
  <si>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</si>
  <si>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</si>
  <si>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</si>
  <si>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</si>
  <si>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</si>
  <si>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</si>
  <si>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</si>
  <si>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</si>
  <si>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</si>
  <si>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</si>
  <si>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</si>
  <si>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</si>
  <si>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</si>
  <si>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</si>
  <si>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</si>
  <si>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</si>
  <si>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</si>
  <si>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</si>
  <si>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</si>
  <si>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</si>
  <si>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</si>
  <si>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</si>
  <si>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</si>
  <si>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</si>
  <si>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</si>
  <si>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</si>
  <si>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</si>
  <si>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</si>
  <si>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</si>
  <si>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</si>
  <si>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</si>
  <si>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</si>
  <si>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</si>
  <si>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</si>
  <si>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</si>
  <si>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</si>
  <si>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</si>
  <si>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</si>
  <si>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</si>
  <si>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</si>
  <si>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</si>
  <si>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</si>
  <si>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</si>
  <si>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</si>
  <si>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</si>
  <si>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</si>
  <si>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</si>
  <si>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</si>
  <si>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</si>
  <si>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</si>
  <si>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</si>
  <si>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</si>
  <si>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</si>
  <si>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</si>
  <si>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</si>
  <si>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</si>
  <si>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</si>
  <si>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</si>
  <si>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</si>
  <si>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</si>
  <si>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</si>
  <si>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</si>
  <si>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</si>
  <si>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</si>
  <si>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</si>
  <si>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</si>
  <si>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</si>
  <si>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</si>
  <si>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</si>
  <si>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</si>
  <si>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</si>
  <si>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</si>
  <si>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</si>
  <si>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</si>
  <si>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</si>
  <si>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</si>
  <si>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</si>
  <si>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</si>
  <si>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</si>
  <si>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</si>
  <si>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</si>
  <si>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</si>
  <si>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</si>
  <si>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</si>
  <si>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</si>
  <si>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</si>
  <si>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</si>
  <si>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</si>
  <si>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</si>
  <si>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</si>
  <si>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</si>
  <si>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</si>
  <si>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</si>
  <si>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</si>
  <si>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</si>
  <si>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</si>
  <si>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</si>
  <si>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</si>
  <si>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</si>
  <si>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</si>
  <si>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</si>
  <si>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</si>
  <si>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</si>
  <si>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</si>
  <si>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</si>
  <si>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</si>
  <si>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</si>
  <si>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</si>
  <si>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</si>
  <si>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</si>
  <si>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</si>
  <si>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</si>
  <si>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</si>
  <si>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</si>
  <si>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</si>
  <si>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</si>
  <si>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</si>
  <si>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</si>
  <si>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</si>
  <si>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</si>
  <si>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</si>
  <si>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</si>
  <si>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</si>
  <si>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</si>
  <si>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</si>
  <si>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</si>
  <si>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</si>
  <si>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</si>
  <si>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</si>
  <si>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</si>
  <si>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</si>
  <si>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</si>
  <si>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</si>
  <si>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</si>
  <si>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</si>
  <si>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</si>
  <si>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</si>
  <si>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</si>
  <si>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</si>
  <si>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</si>
  <si>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</si>
  <si>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</si>
  <si>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</si>
  <si>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</si>
  <si>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</si>
  <si>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</si>
  <si>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</si>
  <si>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</si>
  <si>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</si>
  <si>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</si>
  <si>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</si>
  <si>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</si>
  <si>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</si>
  <si>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</si>
  <si>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</si>
  <si>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</si>
  <si>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</si>
  <si>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</si>
  <si>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</si>
  <si>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</si>
  <si>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</si>
  <si>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</si>
  <si>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</si>
  <si>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</si>
  <si>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</si>
  <si>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</si>
  <si>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</si>
  <si>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</si>
  <si>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</si>
  <si>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</si>
  <si>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</si>
  <si>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</si>
  <si>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</si>
  <si>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</si>
  <si>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</si>
  <si>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</si>
  <si>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</si>
  <si>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</si>
  <si>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</si>
  <si>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</si>
  <si>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</si>
  <si>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</si>
  <si>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</si>
  <si>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</si>
  <si>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</si>
  <si>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</si>
  <si>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</si>
  <si>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</si>
  <si>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</si>
  <si>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</si>
  <si>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</si>
  <si>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</si>
  <si>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</si>
  <si>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</si>
  <si>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</si>
  <si>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</si>
  <si>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</si>
  <si>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</si>
  <si>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</si>
  <si>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</si>
  <si>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</si>
  <si>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</si>
  <si>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</si>
  <si>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</si>
  <si>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</si>
  <si>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</si>
  <si>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</si>
  <si>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</si>
  <si>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</si>
  <si>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</si>
  <si>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</si>
  <si>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</si>
  <si>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</si>
  <si>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</si>
  <si>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</si>
  <si>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</si>
  <si>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</si>
  <si>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</si>
  <si>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</si>
  <si>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</si>
  <si>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</si>
  <si>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</si>
  <si>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</si>
  <si>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</si>
  <si>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</si>
  <si>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</si>
  <si>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</si>
  <si>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</si>
  <si>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</si>
  <si>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</si>
  <si>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</si>
  <si>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</si>
  <si>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</si>
  <si>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</si>
  <si>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</si>
  <si>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</si>
  <si>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</si>
  <si>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</si>
  <si>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</si>
  <si>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</si>
  <si>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</si>
  <si>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</si>
  <si>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</si>
  <si>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</si>
  <si>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</si>
  <si>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</si>
  <si>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</si>
  <si>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</si>
  <si>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</si>
  <si>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</si>
  <si>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</si>
  <si>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</si>
  <si>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</si>
  <si>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</si>
  <si>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</si>
  <si>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</si>
  <si>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</si>
  <si>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</si>
  <si>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</si>
  <si>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</si>
  <si>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</si>
  <si>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</si>
  <si>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</si>
  <si>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</si>
  <si>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</si>
  <si>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</si>
  <si>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</si>
  <si>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</si>
  <si>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</si>
  <si>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</si>
  <si>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</si>
  <si>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</si>
  <si>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</si>
  <si>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</si>
  <si>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</si>
  <si>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</si>
  <si>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</si>
  <si>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</si>
  <si>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</si>
  <si>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</si>
  <si>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</si>
  <si>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</si>
  <si>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</si>
  <si>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</si>
  <si>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</si>
  <si>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</si>
  <si>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</si>
  <si>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</si>
  <si>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</si>
  <si>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</si>
  <si>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</si>
  <si>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</si>
  <si>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</si>
  <si>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</si>
  <si>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</si>
  <si>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</si>
  <si>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</si>
  <si>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</si>
  <si>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</si>
  <si>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</si>
  <si>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</si>
  <si>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</si>
  <si>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</si>
  <si>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</si>
  <si>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</si>
  <si>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</si>
  <si>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</si>
  <si>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</si>
  <si>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</si>
  <si>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</si>
  <si>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</si>
  <si>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</si>
  <si>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</si>
  <si>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</si>
  <si>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</si>
  <si>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</si>
  <si>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</si>
  <si>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</si>
  <si>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</si>
  <si>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</si>
  <si>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</si>
  <si>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</si>
  <si>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</si>
  <si>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</si>
  <si>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</si>
  <si>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</si>
  <si>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</si>
  <si>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</si>
  <si>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</si>
  <si>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</si>
  <si>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</si>
  <si>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</si>
  <si>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</si>
  <si>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</si>
  <si>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</si>
  <si>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</si>
  <si>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</si>
  <si>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</si>
  <si>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</si>
  <si>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</si>
  <si>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</si>
  <si>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</si>
  <si>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</si>
  <si>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</si>
  <si>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</si>
  <si>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</si>
  <si>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</si>
  <si>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</si>
  <si>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</si>
  <si>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</si>
  <si>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</si>
  <si>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</si>
  <si>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</si>
  <si>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</si>
  <si>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</si>
  <si>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</si>
  <si>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</si>
  <si>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</si>
  <si>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</si>
  <si>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</si>
  <si>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</si>
  <si>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</si>
  <si>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</si>
  <si>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</si>
  <si>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</si>
  <si>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</si>
  <si>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</si>
  <si>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</si>
  <si>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</si>
  <si>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</si>
  <si>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</si>
  <si>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</si>
  <si>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</si>
  <si>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</si>
  <si>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</si>
  <si>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</si>
  <si>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</si>
  <si>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</si>
  <si>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</si>
  <si>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</si>
  <si>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</si>
  <si>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</si>
  <si>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</si>
  <si>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</si>
  <si>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</si>
  <si>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</si>
  <si>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</si>
  <si>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</si>
  <si>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</si>
  <si>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</si>
  <si>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</si>
  <si>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</si>
  <si>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</si>
  <si>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</si>
  <si>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</si>
  <si>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</si>
  <si>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</si>
  <si>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</si>
  <si>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</si>
  <si>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</si>
  <si>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</si>
  <si>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</si>
  <si>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</si>
  <si>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</si>
  <si>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</si>
  <si>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</si>
  <si>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</si>
  <si>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</si>
  <si>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</si>
  <si>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</si>
  <si>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</si>
  <si>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</si>
  <si>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</si>
  <si>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</si>
  <si>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</si>
  <si>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</si>
  <si>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</si>
  <si>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</si>
  <si>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</si>
  <si>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</si>
  <si>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</si>
  <si>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</si>
  <si>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</si>
  <si>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</si>
  <si>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</si>
  <si>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</si>
  <si>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</si>
  <si>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</si>
  <si>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</si>
  <si>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</si>
  <si>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</si>
  <si>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</si>
  <si>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</si>
  <si>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</si>
  <si>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</si>
  <si>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</si>
  <si>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</si>
  <si>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</si>
  <si>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</si>
  <si>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</si>
  <si>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</si>
  <si>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</si>
  <si>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</si>
  <si>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</si>
  <si>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</si>
  <si>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</si>
  <si>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</si>
  <si>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</si>
  <si>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</si>
  <si>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</si>
  <si>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</si>
  <si>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</si>
  <si>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</si>
  <si>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</si>
  <si>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</si>
  <si>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</si>
  <si>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</si>
  <si>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</si>
  <si>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</si>
  <si>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</si>
  <si>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</si>
  <si>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</si>
  <si>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</si>
  <si>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</si>
  <si>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</si>
  <si>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</si>
  <si>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</si>
  <si>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</si>
  <si>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</si>
  <si>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</si>
  <si>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</si>
  <si>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</si>
  <si>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</si>
  <si>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</si>
  <si>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</si>
  <si>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</si>
  <si>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</si>
  <si>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</si>
  <si>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</si>
  <si>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</si>
  <si>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</si>
  <si>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</si>
  <si>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</si>
  <si>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</si>
  <si>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</si>
  <si>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</si>
  <si>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</si>
  <si>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</si>
  <si>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</si>
  <si>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</si>
  <si>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</si>
  <si>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</si>
  <si>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</si>
  <si>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</si>
  <si>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</si>
  <si>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</si>
  <si>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</si>
  <si>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</si>
  <si>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</si>
  <si>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</si>
  <si>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</si>
  <si>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</si>
  <si>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</si>
  <si>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</si>
  <si>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</si>
  <si>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</si>
  <si>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</si>
  <si>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</si>
  <si>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</si>
  <si>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</si>
  <si>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</si>
  <si>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</si>
  <si>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</si>
  <si>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</si>
  <si>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</si>
  <si>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</si>
  <si>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</si>
  <si>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</si>
  <si>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</si>
  <si>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</si>
  <si>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</si>
  <si>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</si>
  <si>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</si>
  <si>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</si>
  <si>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</si>
  <si>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</si>
  <si>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</si>
  <si>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</si>
  <si>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</si>
  <si>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</si>
  <si>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</si>
  <si>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</si>
  <si>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</si>
  <si>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</si>
  <si>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</si>
  <si>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</si>
  <si>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</si>
  <si>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</si>
  <si>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</si>
  <si>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</si>
  <si>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</si>
  <si>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</si>
  <si>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</si>
  <si>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</si>
  <si>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</si>
  <si>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</si>
  <si>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</si>
  <si>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</si>
  <si>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</si>
  <si>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</si>
  <si>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</si>
  <si>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</si>
  <si>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</si>
  <si>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</si>
  <si>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</si>
  <si>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</si>
  <si>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</si>
  <si>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</si>
  <si>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</si>
  <si>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</si>
  <si>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</si>
  <si>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</si>
  <si>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</si>
  <si>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</si>
  <si>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</si>
  <si>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</si>
  <si>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</si>
  <si>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</si>
  <si>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</si>
  <si>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</si>
  <si>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</si>
  <si>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</si>
  <si>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</si>
  <si>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</si>
  <si>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</si>
  <si>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</si>
  <si>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</si>
  <si>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</si>
  <si>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</si>
  <si>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</si>
  <si>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</si>
  <si>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</si>
  <si>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</si>
  <si>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</si>
  <si>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</si>
  <si>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</si>
  <si>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</si>
  <si>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</si>
  <si>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</si>
  <si>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</si>
  <si>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</si>
  <si>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</si>
  <si>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</si>
  <si>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</si>
  <si>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</si>
  <si>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</si>
  <si>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</si>
  <si>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</si>
  <si>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</si>
  <si>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</si>
  <si>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</si>
  <si>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</si>
  <si>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</si>
  <si>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</si>
  <si>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</si>
  <si>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</si>
  <si>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</si>
  <si>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</si>
  <si>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</si>
  <si>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</si>
  <si>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</si>
  <si>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</si>
  <si>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</si>
  <si>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</si>
  <si>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</si>
  <si>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</si>
  <si>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</si>
  <si>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</si>
  <si>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</si>
  <si>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</si>
  <si>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</si>
  <si>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</si>
  <si>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</si>
  <si>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</si>
  <si>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</si>
  <si>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</si>
  <si>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</si>
  <si>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</si>
  <si>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</si>
  <si>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</si>
  <si>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</si>
  <si>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</si>
  <si>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</si>
  <si>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</si>
  <si>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</si>
  <si>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</si>
  <si>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</si>
  <si>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</si>
  <si>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</si>
  <si>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</si>
  <si>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</si>
  <si>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</si>
  <si>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</si>
  <si>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</si>
  <si>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</si>
  <si>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</si>
  <si>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</si>
  <si>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</si>
  <si>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</si>
  <si>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</si>
  <si>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</si>
  <si>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</si>
  <si>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</si>
  <si>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</si>
  <si>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</si>
  <si>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</si>
  <si>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</si>
  <si>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</si>
  <si>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</si>
  <si>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</si>
  <si>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</si>
  <si>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</si>
  <si>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</si>
  <si>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</si>
  <si>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</si>
  <si>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</si>
  <si>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</si>
  <si>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</si>
  <si>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</si>
  <si>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</si>
  <si>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</si>
  <si>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</si>
  <si>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</si>
  <si>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</si>
  <si>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</si>
  <si>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</si>
  <si>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</si>
  <si>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</si>
  <si>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</si>
  <si>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</si>
  <si>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</si>
  <si>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</si>
  <si>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</si>
  <si>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</si>
  <si>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</si>
  <si>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</si>
  <si>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</si>
  <si>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</si>
  <si>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</si>
  <si>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</si>
  <si>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</si>
  <si>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</si>
  <si>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</si>
  <si>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</si>
  <si>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</si>
  <si>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</si>
  <si>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</si>
  <si>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</si>
  <si>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</si>
  <si>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</si>
  <si>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</si>
  <si>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</si>
  <si>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</si>
  <si>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</si>
  <si>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</si>
  <si>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</si>
  <si>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</si>
  <si>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</si>
  <si>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</si>
  <si>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</si>
  <si>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</si>
  <si>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</si>
  <si>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</si>
  <si>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</si>
  <si>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</si>
  <si>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</si>
  <si>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</si>
  <si>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</si>
  <si>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</si>
  <si>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</si>
  <si>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</si>
  <si>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</si>
  <si>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</si>
  <si>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</si>
  <si>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</si>
  <si>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</si>
  <si>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</si>
  <si>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</si>
  <si>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</si>
  <si>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</si>
  <si>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</si>
  <si>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</si>
  <si>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</si>
  <si>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</si>
  <si>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</si>
  <si>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</si>
  <si>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</si>
  <si>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</si>
  <si>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</si>
  <si>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</si>
  <si>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</si>
  <si>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</si>
  <si>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</si>
  <si>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</si>
  <si>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</si>
  <si>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</si>
  <si>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</si>
  <si>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</si>
  <si>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</si>
  <si>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</si>
  <si>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</si>
  <si>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</si>
  <si>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</si>
  <si>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</si>
  <si>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</si>
  <si>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</si>
  <si>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</si>
  <si>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</si>
  <si>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</si>
  <si>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</si>
  <si>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</si>
  <si>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</si>
  <si>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</si>
  <si>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</si>
  <si>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</si>
  <si>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</si>
  <si>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</si>
  <si>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</si>
  <si>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</si>
  <si>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</si>
  <si>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</si>
  <si>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</si>
  <si>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</si>
  <si>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</si>
  <si>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</si>
  <si>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</si>
  <si>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</si>
  <si>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</si>
  <si>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</si>
  <si>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</si>
  <si>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</si>
  <si>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</si>
  <si>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</si>
  <si>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</si>
  <si>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</si>
  <si>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</si>
  <si>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</si>
  <si>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</si>
  <si>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</si>
  <si>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</si>
  <si>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</si>
  <si>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</si>
  <si>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</si>
  <si>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</si>
  <si>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</si>
  <si>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</si>
  <si>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</si>
  <si>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</si>
  <si>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</si>
  <si>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</si>
  <si>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</si>
  <si>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</si>
  <si>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</si>
  <si>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</si>
  <si>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</si>
  <si>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</si>
  <si>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</si>
  <si>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</si>
  <si>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</si>
  <si>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</si>
  <si>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</si>
  <si>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</si>
  <si>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</si>
  <si>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</si>
  <si>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</si>
  <si>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</si>
  <si>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</si>
  <si>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</si>
  <si>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</si>
  <si>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</si>
  <si>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</si>
  <si>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</si>
  <si>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</si>
  <si>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</si>
  <si>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</si>
  <si>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</si>
  <si>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</si>
  <si>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</si>
  <si>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</si>
  <si>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</si>
  <si>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</si>
  <si>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</si>
  <si>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</si>
  <si>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</si>
  <si>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</si>
  <si>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</si>
  <si>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</si>
  <si>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</si>
  <si>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</si>
  <si>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</si>
  <si>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</si>
  <si>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</si>
  <si>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</si>
  <si>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</si>
  <si>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</si>
  <si>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</si>
  <si>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</si>
  <si>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</si>
  <si>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</si>
  <si>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</si>
  <si>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</si>
  <si>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</si>
  <si>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</si>
  <si>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</si>
  <si>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</si>
  <si>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</si>
  <si>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</si>
  <si>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</si>
  <si>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</si>
  <si>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</si>
  <si>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</si>
  <si>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</si>
  <si>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</si>
  <si>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</si>
  <si>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</si>
  <si>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</si>
  <si>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</si>
  <si>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</si>
  <si>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</si>
  <si>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</si>
  <si>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</si>
  <si>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</si>
  <si>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</si>
  <si>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</si>
  <si>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</si>
  <si>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</si>
  <si>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</si>
  <si>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</si>
  <si>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</si>
  <si>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</si>
  <si>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</si>
  <si>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</si>
  <si>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</si>
  <si>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</si>
  <si>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</si>
  <si>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</si>
  <si>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</si>
  <si>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</si>
  <si>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</si>
  <si>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</si>
  <si>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</si>
  <si>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</si>
  <si>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</si>
  <si>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</si>
  <si>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</si>
  <si>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</si>
  <si>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</si>
  <si>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</si>
  <si>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</si>
  <si>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</si>
  <si>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</si>
  <si>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</si>
  <si>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</si>
  <si>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</si>
  <si>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</si>
  <si>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</si>
  <si>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</si>
  <si>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</si>
  <si>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</si>
  <si>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</si>
  <si>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</si>
  <si>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</si>
  <si>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</si>
  <si>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</si>
  <si>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</si>
  <si>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</si>
  <si>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</si>
  <si>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</si>
  <si>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</si>
  <si>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</si>
  <si>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</si>
  <si>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</si>
  <si>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</si>
  <si>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</si>
  <si>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</si>
  <si>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</si>
  <si>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</si>
  <si>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</si>
  <si>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</si>
  <si>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</si>
  <si>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</si>
  <si>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</si>
  <si>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</si>
  <si>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</si>
  <si>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</si>
  <si>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</si>
  <si>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</si>
  <si>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</si>
  <si>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</si>
  <si>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</si>
  <si>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</si>
  <si>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</si>
  <si>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</si>
  <si>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</si>
  <si>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</si>
  <si>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</si>
  <si>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</si>
  <si>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</si>
  <si>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</si>
  <si>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</si>
  <si>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</si>
  <si>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</si>
  <si>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</si>
  <si>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</si>
  <si>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</si>
  <si>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</si>
  <si>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</si>
  <si>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</si>
  <si>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</si>
  <si>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</si>
  <si>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</si>
  <si>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</si>
  <si>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</si>
  <si>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</si>
  <si>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</si>
  <si>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</si>
  <si>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</si>
  <si>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</si>
  <si>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</si>
  <si>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</si>
  <si>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</si>
  <si>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</si>
  <si>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</si>
  <si>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</si>
  <si>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</si>
  <si>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</si>
  <si>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</si>
  <si>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</si>
  <si>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</si>
  <si>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</si>
  <si>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</si>
  <si>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</si>
  <si>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</si>
  <si>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</si>
  <si>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</si>
  <si>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</si>
  <si>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</si>
  <si>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</si>
  <si>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</si>
  <si>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</si>
  <si>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</si>
  <si>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</si>
  <si>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</si>
  <si>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</si>
  <si>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</si>
  <si>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</si>
  <si>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</si>
  <si>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</si>
  <si>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</si>
  <si>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</si>
  <si>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</si>
  <si>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</si>
  <si>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</si>
  <si>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</si>
  <si>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</si>
  <si>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</si>
  <si>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</si>
  <si>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</si>
  <si>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</si>
  <si>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</si>
  <si>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</si>
  <si>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</si>
  <si>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</si>
  <si>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</si>
  <si>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</si>
  <si>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</si>
  <si>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</si>
  <si>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</si>
  <si>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</si>
  <si>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</si>
  <si>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</si>
  <si>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</si>
  <si>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</si>
  <si>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</si>
  <si>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</si>
  <si>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</si>
  <si>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</si>
  <si>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</si>
  <si>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</si>
  <si>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</si>
  <si>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</si>
  <si>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</si>
  <si>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</si>
  <si>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</si>
  <si>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</si>
  <si>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</si>
  <si>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</si>
  <si>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</si>
  <si>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</si>
  <si>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</si>
  <si>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</si>
  <si>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</si>
  <si>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</si>
  <si>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</si>
  <si>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</si>
  <si>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</si>
  <si>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</si>
  <si>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</si>
  <si>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</si>
  <si>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</si>
  <si>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</si>
  <si>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</si>
  <si>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</si>
  <si>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</si>
  <si>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</si>
  <si>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</si>
  <si>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</si>
  <si>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</si>
  <si>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</si>
  <si>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</si>
  <si>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</si>
  <si>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</si>
  <si>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</si>
  <si>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</si>
  <si>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</si>
  <si>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</si>
  <si>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</si>
  <si>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</si>
  <si>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</si>
  <si>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</si>
  <si>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</si>
  <si>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</si>
  <si>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</si>
  <si>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</si>
  <si>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</si>
  <si>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</si>
  <si>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</si>
  <si>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</si>
  <si>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</si>
  <si>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</si>
  <si>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</si>
  <si>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</si>
  <si>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</si>
  <si>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</si>
  <si>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</si>
  <si>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</si>
  <si>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</si>
  <si>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</si>
  <si>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</si>
  <si>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</si>
  <si>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</si>
  <si>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</si>
  <si>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</si>
  <si>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</si>
  <si>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</si>
  <si>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</si>
  <si>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</si>
  <si>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</si>
  <si>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</si>
  <si>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</si>
  <si>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</si>
  <si>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</si>
  <si>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</si>
  <si>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</si>
  <si>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</si>
  <si>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</si>
  <si>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</si>
  <si>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</si>
  <si>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</si>
  <si>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</si>
  <si>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</si>
  <si>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</si>
  <si>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</si>
  <si>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</si>
  <si>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</si>
  <si>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</si>
  <si>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</si>
  <si>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</si>
  <si>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</si>
  <si>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</si>
  <si>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</si>
  <si>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</si>
  <si>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</si>
  <si>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</si>
  <si>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</si>
  <si>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</si>
  <si>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</si>
  <si>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</si>
  <si>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</si>
  <si>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</si>
  <si>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</si>
  <si>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</si>
  <si>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</si>
  <si>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</si>
  <si>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</si>
  <si>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</si>
  <si>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</si>
  <si>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</si>
  <si>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</si>
  <si>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</si>
  <si>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</si>
  <si>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</si>
  <si>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</si>
  <si>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</si>
  <si>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</si>
  <si>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</si>
  <si>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</si>
  <si>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</si>
  <si>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</si>
  <si>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</si>
  <si>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</si>
  <si>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</si>
  <si>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</si>
  <si>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</si>
  <si>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</si>
  <si>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</si>
  <si>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</si>
  <si>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</si>
  <si>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</si>
  <si>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</si>
  <si>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</si>
  <si>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</si>
  <si>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</si>
  <si>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</si>
  <si>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</si>
  <si>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</si>
  <si>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</si>
  <si>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</si>
  <si>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</si>
  <si>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</si>
  <si>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</si>
  <si>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</si>
  <si>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</si>
  <si>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</si>
  <si>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</si>
  <si>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</si>
  <si>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</si>
  <si>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</si>
  <si>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</si>
  <si>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</si>
  <si>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</si>
  <si>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</si>
  <si>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</si>
  <si>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</si>
  <si>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</si>
  <si>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</si>
  <si>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</si>
  <si>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</si>
  <si>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</si>
  <si>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</si>
  <si>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</si>
  <si>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</si>
  <si>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</si>
  <si>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</si>
  <si>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</si>
  <si>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</si>
  <si>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</si>
  <si>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</si>
  <si>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</si>
  <si>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</si>
  <si>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</si>
  <si>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</si>
  <si>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</si>
  <si>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</si>
  <si>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</si>
  <si>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</si>
  <si>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</si>
  <si>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</si>
  <si>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</si>
  <si>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</si>
  <si>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</si>
  <si>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</si>
  <si>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</si>
  <si>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</si>
  <si>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</si>
  <si>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</si>
  <si>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</si>
  <si>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</si>
  <si>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</si>
  <si>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</si>
  <si>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</si>
  <si>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</si>
  <si>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</si>
  <si>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</si>
  <si>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</si>
  <si>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</si>
  <si>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</si>
  <si>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</si>
  <si>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</si>
  <si>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</si>
  <si>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</si>
  <si>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</si>
  <si>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</si>
  <si>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</si>
  <si>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</si>
  <si>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</si>
  <si>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</si>
  <si>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</si>
  <si>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</si>
  <si>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</si>
  <si>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</si>
  <si>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</si>
  <si>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</si>
  <si>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</si>
  <si>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</si>
  <si>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</si>
  <si>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</si>
  <si>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</si>
  <si>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</si>
  <si>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</si>
  <si>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</si>
  <si>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</si>
  <si>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</si>
  <si>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</si>
  <si>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</si>
  <si>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</si>
  <si>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</si>
  <si>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</si>
  <si>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</si>
  <si>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</si>
  <si>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</si>
  <si>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</si>
  <si>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</si>
  <si>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</si>
  <si>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</si>
  <si>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</si>
  <si>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</si>
  <si>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</si>
  <si>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</si>
  <si>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</si>
  <si>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</si>
  <si>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</si>
  <si>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</si>
  <si>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</si>
  <si>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</si>
  <si>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</si>
  <si>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</si>
  <si>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</si>
  <si>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</si>
  <si>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</si>
  <si>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</si>
  <si>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</si>
  <si>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</si>
  <si>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</si>
  <si>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</si>
  <si>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</si>
  <si>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</si>
  <si>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</si>
  <si>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</si>
  <si>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</si>
  <si>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</si>
  <si>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</si>
  <si>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</si>
  <si>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</si>
  <si>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</si>
  <si>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</si>
  <si>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</si>
  <si>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</si>
  <si>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</si>
  <si>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</si>
  <si>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</si>
  <si>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</si>
  <si>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</si>
  <si>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</si>
  <si>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</si>
  <si>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</si>
  <si>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</si>
  <si>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</si>
  <si>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</si>
  <si>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</si>
  <si>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</si>
  <si>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</si>
  <si>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</si>
  <si>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</si>
  <si>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</si>
  <si>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</si>
  <si>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</si>
  <si>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</si>
  <si>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</si>
  <si>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</si>
  <si>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</si>
  <si>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</si>
  <si>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</si>
  <si>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</si>
  <si>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</si>
  <si>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</si>
  <si>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</si>
  <si>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</si>
  <si>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</si>
  <si>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</si>
  <si>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</si>
  <si>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</si>
  <si>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</si>
  <si>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</si>
  <si>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</si>
  <si>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</si>
  <si>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</si>
  <si>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</si>
  <si>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</si>
  <si>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</si>
  <si>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</si>
  <si>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</si>
  <si>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</si>
  <si>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</si>
  <si>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</si>
  <si>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</si>
  <si>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</si>
  <si>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</si>
  <si>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</si>
  <si>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</si>
  <si>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</si>
  <si>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</si>
  <si>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</si>
  <si>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</si>
  <si>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</si>
  <si>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</si>
  <si>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</si>
  <si>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</si>
  <si>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</si>
  <si>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</si>
  <si>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</si>
  <si>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</si>
  <si>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</si>
  <si>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</si>
  <si>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</si>
  <si>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</si>
  <si>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</si>
  <si>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</si>
  <si>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</si>
  <si>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</si>
  <si>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</si>
  <si>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</si>
  <si>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</si>
  <si>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</si>
  <si>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</si>
  <si>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</si>
  <si>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</si>
  <si>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</si>
  <si>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</si>
  <si>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</si>
  <si>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</si>
  <si>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</si>
  <si>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</si>
  <si>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</si>
  <si>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</si>
  <si>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</si>
  <si>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</si>
  <si>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</si>
  <si>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</si>
  <si>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</si>
  <si>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</si>
  <si>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</si>
  <si>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</si>
  <si>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</si>
  <si>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</si>
  <si>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</si>
  <si>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</si>
  <si>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</si>
  <si>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</si>
  <si>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</si>
  <si>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</si>
  <si>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</si>
  <si>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</si>
  <si>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</si>
  <si>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</si>
  <si>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</si>
  <si>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</si>
  <si>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</si>
  <si>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</si>
  <si>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</si>
  <si>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</si>
  <si>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</si>
  <si>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</si>
  <si>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</si>
  <si>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</si>
  <si>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</si>
  <si>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</si>
  <si>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</si>
  <si>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</si>
  <si>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</si>
  <si>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</si>
  <si>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</si>
  <si>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</si>
  <si>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</si>
  <si>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</si>
  <si>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</si>
  <si>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</si>
  <si>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</si>
  <si>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</si>
  <si>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</si>
  <si>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</si>
  <si>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</si>
  <si>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</si>
  <si>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</si>
  <si>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</si>
  <si>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</si>
  <si>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</si>
  <si>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</si>
  <si>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</si>
  <si>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</si>
  <si>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</si>
  <si>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</si>
  <si>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</si>
  <si>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</si>
  <si>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</si>
  <si>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</si>
  <si>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</si>
  <si>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</si>
  <si>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</si>
  <si>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</si>
  <si>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</si>
  <si>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</si>
  <si>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</si>
  <si>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</si>
  <si>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</si>
  <si>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</si>
  <si>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</si>
  <si>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</si>
  <si>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</si>
  <si>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</si>
  <si>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</si>
  <si>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</si>
  <si>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</si>
  <si>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</si>
  <si>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</si>
  <si>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</si>
  <si>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</si>
  <si>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</si>
  <si>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</si>
  <si>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</si>
  <si>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</si>
  <si>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</si>
  <si>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</si>
  <si>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</si>
  <si>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</si>
  <si>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</si>
  <si>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</si>
  <si>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</si>
  <si>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</si>
  <si>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</si>
  <si>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</si>
  <si>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</si>
  <si>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</si>
  <si>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</si>
  <si>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</si>
  <si>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</si>
  <si>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</si>
  <si>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</si>
  <si>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</si>
  <si>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</si>
  <si>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</si>
  <si>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</si>
  <si>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</si>
  <si>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</si>
  <si>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</si>
  <si>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</si>
  <si>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</si>
  <si>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</si>
  <si>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</si>
  <si>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</si>
  <si>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</si>
  <si>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</si>
  <si>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</si>
  <si>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</si>
  <si>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</si>
  <si>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</si>
  <si>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</si>
  <si>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</si>
  <si>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</si>
  <si>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</si>
  <si>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PCM-20251125-00001006</t>
  </si>
  <si>
    <t>afl0223</t>
  </si>
  <si>
    <t xml:space="preserve">2025-11-25 11:53:36
</t>
  </si>
  <si>
    <t>80 MIN</t>
  </si>
  <si>
    <t xml:space="preserve"> PCM-20250215-00000830 </t>
  </si>
  <si>
    <t>LTE site still down and  site located in aramco area access issue need special permission</t>
  </si>
  <si>
    <t>NO PCM</t>
  </si>
  <si>
    <t>90 m</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</si>
  <si>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</si>
  <si>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</si>
  <si>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</si>
  <si>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</si>
  <si>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</si>
  <si>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</si>
  <si>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</si>
  <si>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</si>
  <si>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</si>
  <si>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</si>
  <si>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</si>
  <si>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PCM-20251125-00000931</t>
  </si>
  <si>
    <t xml:space="preserve">Scattered sites HAJ0391 &amp; HAJ0228 / EM team at site HAJ0391 </t>
  </si>
  <si>
    <t>PCM-20251125-00000988</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</si>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</sst>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0" dataDxfId="169" headerRowBorderDxfId="167" tableBorderDxfId="168" totalsRowBorderDxfId="166">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2" totalsRowShown="0" headerRowDxfId="153" dataDxfId="152" headerRowBorderDxfId="150" tableBorderDxfId="151" totalsRowBorderDxfId="149">
  <autoFilter ref="A1:CJ1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2" totalsRowShown="0" headerRowDxfId="44" dataDxfId="43" headerRowBorderDxfId="41" tableBorderDxfId="42" totalsRowBorderDxfId="40">
  <autoFilter ref="A1:L3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5" totalsRowShown="0" headerRowDxfId="27" dataDxfId="26" headerRowBorderDxfId="24" tableBorderDxfId="25">
  <autoFilter ref="A1:L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323.57134710648097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45986.519773032407</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45986.519773032407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45986.519773032407</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45986.519773032407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45986.519773032407</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45986.519773032407</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45986.519773032407</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45986.519773032407</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45986.519773032407</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45986.519773032407</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45986.519773032407</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45986.519773032407</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45986.519773032407</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45986.519773032407</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45986.519773032407</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45986.519773032407</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45986.519773032407</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45986.519773032407</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45986.519773032407</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45986.519773032407</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45986.519773032407</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45986.519773032407</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45986.519773032407</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45986.519773032407</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45986.519773032407</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45986.519773032407</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45986.519773032407</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45986.519773032407</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45986.519773032407</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45986.519773032407</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45986.519773032407</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45986.519773032407</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45986.519773032407</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45986.519773032407</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45986.519773032407</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45986.519773032407</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45986.519773032407</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45986.519773032407</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45986.519773032407</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45986.519773032407</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45986.519773032407</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45986.519773032407</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45986.519773032407</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45986.519773032407</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45986.519773032407</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45986.519773032407</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45986.519773032407</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45986.519773032407</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45986.519773032407</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45986.519773032407</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45986.519773032407</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45986.519773032407</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45986.519773032407</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45986.519773032407</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45986.519773032407</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45986.519773032407</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45986.519773032407</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45986.519773032407</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2"/>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161.51993506944564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2.1323540509256418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8.5617939817893784E-2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39111</v>
      </c>
      <c r="E6" s="102" t="s">
        <v>39021</v>
      </c>
      <c r="F6" s="103">
        <v>45986.501504629632</v>
      </c>
      <c r="G6" s="104">
        <f ca="1">IFERROR(NOW()-F6,"-")</f>
        <v>1.8268402774992865E-2</v>
      </c>
      <c r="H6" s="142" t="s">
        <v>39112</v>
      </c>
      <c r="I6" s="18" t="str">
        <f>IFERROR(VLOOKUP(D6,DB!A:F,6,0),"")</f>
        <v>Power cube</v>
      </c>
      <c r="J6" s="18" t="str">
        <f>IFERROR(VLOOKUP(D6,DB!A:G,7,0),"")</f>
        <v>Good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45986.519773032407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45986.519773032407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45986.519773032407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45986.519773032407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45986.519773032407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45986.519773032407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45986.519773032407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45986.519773032407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45986.519773032407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45986.519773032407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45986.519773032407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45986.519773032407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45986.519773032407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45986.519773032407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45986.519773032407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45986.519773032407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45986.519773032407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45986.519773032407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45986.519773032407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45986.519773032407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45986.519773032407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45986.519773032407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45986.519773032407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45986.519773032407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45986.519773032407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45986.519773032407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45986.519773032407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45986.519773032407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45986.519773032407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45986.519773032407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45986.519773032407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45986.519773032407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45986.519773032407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45986.519773032407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45986.519773032407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45986.519773032407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45986.519773032407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45986.519773032407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45986.519773032407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45986.519773032407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45986.519773032407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45986.519773032407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45986.519773032407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45986.519773032407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45986.519773032407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45986.519773032407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45986.519773032407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45986.519773032407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45986.519773032407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45986.519773032407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45986.519773032407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45986.519773032407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45986.519773032407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45986.519773032407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45986.519773032407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45986.519773032407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45986.519773032407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45986.519773032407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45986.519773032407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45986.519773032407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45986.519773032407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45986.519773032407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45986.519773032407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45986.519773032407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45986.519773032407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45986.519773032407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45986.519773032407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45986.519773032407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45986.519773032407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45986.519773032407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45986.519773032407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45986.519773032407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45986.519773032407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45986.519773032407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45986.519773032407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45986.519773032407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45986.519773032407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45986.519773032407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45986.519773032407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45986.519773032407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45986.519773032407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45986.519773032407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45986.519773032407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45986.519773032407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45986.519773032407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45986.519773032407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45986.519773032407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45986.519773032407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45986.519773032407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45986.519773032407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45986.519773032407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45986.519773032407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45986.519773032407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45986.519773032407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45986.519773032407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45986.519773032407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45986.519773032407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45986.519773032407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45986.519773032407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45986.519773032407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45986.519773032407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45986.519773032407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45986.519773032407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45986.519773032407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45986.519773032407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45986.519773032407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45986.519773032407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45986.519773032407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45986.519773032407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45986.519773032407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45986.519773032407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45986.519773032407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45986.519773032407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45986.519773032407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45986.519773032407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45986.519773032407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45986.519773032407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45986.519773032407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45986.519773032407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45986.519773032407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45986.519773032407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45986.519773032407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45986.519773032407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45986.519773032407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45986.519773032407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45986.519773032407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45986.519773032407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45986.519773032407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45986.519773032407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45986.519773032407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45986.519773032407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45986.519773032407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45986.519773032407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45986.519773032407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45986.519773032407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45986.519773032407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45986.519773032407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45986.519773032407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45986.519773032407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45986.519773032407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45986.519773032407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45986.519773032407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45986.519773032407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45986.519773032407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45986.519773032407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45986.519773032407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45986.519773032407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45986.519773032407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45986.519773032407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45986.519773032407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45986.519773032407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45986.519773032407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45986.519773032407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45986.519773032407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45986.519773032407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45986.519773032407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45986.519773032407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45986.519773032407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45986.519773032407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45986.519773032407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45986.519773032407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45986.519773032407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45986.519773032407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45986.519773032407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45986.519773032407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45986.519773032407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45986.519773032407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45986.519773032407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45986.519773032407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45986.519773032407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45986.519773032407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45986.519773032407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45986.519773032407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45986.519773032407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45986.519773032407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45986.519773032407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45986.519773032407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45986.519773032407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45986.519773032407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45986.519773032407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45986.519773032407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45986.519773032407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45986.519773032407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45986.519773032407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45986.519773032407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45986.519773032407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45986.519773032407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45986.519773032407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45986.519773032407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45986.519773032407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45986.519773032407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45986.519773032407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45986.519773032407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45986.519773032407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45986.519773032407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45986.519773032407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45986.519773032407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45986.519773032407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45986.519773032407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45986.519773032407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45986.519773032407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45986.519773032407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45986.519773032407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45986.519773032407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45986.519773032407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45986.519773032407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45986.519773032407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45986.519773032407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45986.519773032407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45986.519773032407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45986.519773032407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45986.519773032407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45986.519773032407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45986.519773032407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45986.519773032407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45986.519773032407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45986.519773032407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45986.519773032407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45986.519773032407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45986.519773032407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45986.519773032407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45986.519773032407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45986.519773032407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45986.519773032407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45986.519773032407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45986.519773032407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45986.519773032407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45986.519773032407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45986.519773032407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45986.519773032407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45986.519773032407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45986.519773032407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45986.519773032407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45986.519773032407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45986.519773032407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45986.519773032407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45986.519773032407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45986.519773032407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45986.519773032407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45986.519773032407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45986.519773032407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45986.519773032407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45986.519773032407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45986.519773032407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45986.519773032407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45986.519773032407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45986.519773032407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45986.519773032407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45986.519773032407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45986.519773032407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45986.519773032407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45986.519773032407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45986.519773032407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45986.519773032407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45986.519773032407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45986.519773032407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45986.519773032407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45986.519773032407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45986.519773032407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45986.519773032407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45986.519773032407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45986.519773032407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45986.519773032407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45986.519773032407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45986.519773032407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45986.519773032407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45986.519773032407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45986.519773032407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45986.519773032407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45986.519773032407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45986.519773032407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45986.519773032407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45986.519773032407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45986.519773032407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45986.519773032407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45986.519773032407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45986.519773032407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45986.519773032407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45986.519773032407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45986.519773032407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45986.519773032407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45986.519773032407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45986.519773032407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45986.519773032407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45986.519773032407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45986.519773032407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45986.519773032407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45986.519773032407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45986.519773032407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45986.519773032407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45986.519773032407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45986.519773032407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45986.519773032407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45986.519773032407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45986.519773032407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45986.519773032407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45986.519773032407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45986.519773032407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45986.519773032407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45986.519773032407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45986.519773032407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45986.519773032407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45986.519773032407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45986.519773032407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45986.519773032407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45986.519773032407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45986.519773032407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45986.519773032407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45986.519773032407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45986.519773032407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45986.519773032407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45986.519773032407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45986.519773032407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45986.519773032407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45986.519773032407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45986.519773032407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45986.519773032407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45986.519773032407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45986.519773032407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45986.519773032407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45986.519773032407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45986.519773032407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45986.519773032407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45986.519773032407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45986.519773032407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45986.519773032407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45986.519773032407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45986.519773032407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45986.519773032407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45986.519773032407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45986.519773032407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45986.519773032407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45986.519773032407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45986.519773032407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45986.519773032407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45986.519773032407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45986.519773032407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45986.519773032407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45986.519773032407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45986.519773032407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45986.519773032407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45986.519773032407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45986.519773032407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45986.519773032407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45986.519773032407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45986.519773032407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45986.519773032407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45986.519773032407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45986.519773032407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45986.519773032407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45986.519773032407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45986.519773032407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45986.519773032407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45986.519773032407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45986.519773032407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45986.519773032407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45986.519773032407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45986.519773032407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45986.519773032407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45986.519773032407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45986.519773032407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45986.519773032407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45986.519773032407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45986.519773032407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45986.519773032407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45986.519773032407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45986.519773032407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45986.519773032407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45986.519773032407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45986.519773032407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45986.519773032407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45986.519773032407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45986.519773032407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45986.519773032407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45986.519773032407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45986.519773032407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45986.519773032407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45986.519773032407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45986.519773032407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45986.519773032407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45986.519773032407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45986.519773032407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45986.519773032407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45986.519773032407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45986.519773032407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45986.519773032407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45986.519773032407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45986.519773032407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45986.519773032407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45986.519773032407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45986.519773032407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45986.519773032407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45986.519773032407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45986.519773032407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45986.519773032407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45986.519773032407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45986.519773032407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45986.519773032407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45986.519773032407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45986.519773032407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45986.519773032407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45986.519773032407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45986.519773032407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45986.519773032407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45986.519773032407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45986.519773032407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45986.519773032407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45986.519773032407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45986.519773032407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45986.519773032407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45986.519773032407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45986.519773032407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45986.519773032407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45986.519773032407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45986.519773032407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45986.519773032407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45986.519773032407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45986.519773032407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45986.519773032407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45986.519773032407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45986.519773032407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45986.519773032407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45986.519773032407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45986.519773032407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45986.519773032407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45986.519773032407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45986.519773032407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45986.519773032407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45986.519773032407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45986.519773032407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45986.519773032407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45986.519773032407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45986.519773032407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45986.519773032407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45986.519773032407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45986.519773032407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45986.519773032407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45986.519773032407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45986.519773032407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45986.519773032407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45986.519773032407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45986.519773032407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45986.519773032407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45986.519773032407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45986.519773032407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45986.519773032407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45986.519773032407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45986.519773032407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45986.519773032407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45986.519773032407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45986.519773032407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45986.519773032407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45986.519773032407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45986.519773032407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45986.519773032407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45986.519773032407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45986.519773032407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45986.519773032407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45986.519773032407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45986.519773032407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45986.519773032407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45986.519773032407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45986.519773032407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45986.519773032407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45986.519773032407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45986.519773032407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45986.519773032407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45986.519773032407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45986.519773032407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45986.519773032407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45986.519773032407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45986.519773032407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45986.519773032407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45986.519773032407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45986.519773032407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45986.519773032407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45986.519773032407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45986.519773032407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45986.519773032407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45986.519773032407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45986.519773032407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45986.519773032407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45986.519773032407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45986.519773032407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45986.519773032407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45986.519773032407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45986.519773032407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45986.519773032407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45986.519773032407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45986.519773032407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45986.519773032407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45986.519773032407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45986.519773032407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45986.519773032407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45986.519773032407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45986.519773032407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45986.519773032407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45986.519773032407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45986.519773032407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45986.519773032407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45986.519773032407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45986.519773032407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45986.519773032407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45986.519773032407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45986.519773032407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45986.519773032407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45986.519773032407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45986.519773032407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45986.519773032407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45986.519773032407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45986.519773032407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45986.519773032407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45986.519773032407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45986.519773032407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45986.519773032407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45986.519773032407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45986.519773032407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45986.519773032407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45986.519773032407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45986.519773032407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45986.519773032407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45986.519773032407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45986.519773032407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45986.519773032407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45986.519773032407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45986.519773032407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45986.519773032407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45986.519773032407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45986.519773032407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45986.519773032407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45986.519773032407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45986.519773032407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45986.519773032407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45986.519773032407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45986.519773032407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45986.519773032407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45986.519773032407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45986.519773032407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45986.519773032407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45986.519773032407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45986.519773032407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45986.519773032407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45986.519773032407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45986.519773032407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45986.519773032407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45986.519773032407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45986.519773032407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45986.519773032407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45986.519773032407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45986.519773032407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45986.519773032407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45986.519773032407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45986.519773032407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45986.519773032407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45986.519773032407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45986.519773032407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45986.519773032407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45986.519773032407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45986.519773032407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45986.519773032407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45986.519773032407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45986.519773032407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45986.519773032407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45986.519773032407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45986.519773032407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45986.519773032407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45986.519773032407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45986.519773032407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45986.519773032407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45986.519773032407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45986.519773032407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45986.519773032407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45986.519773032407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45986.519773032407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45986.519773032407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45986.519773032407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45986.519773032407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45986.519773032407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45986.519773032407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45986.519773032407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45986.519773032407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45986.519773032407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45986.519773032407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45986.519773032407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45986.519773032407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45986.519773032407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45986.519773032407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45986.519773032407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45986.519773032407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45986.519773032407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45986.519773032407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45986.519773032407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45986.519773032407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45986.519773032407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45986.519773032407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45986.519773032407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45986.519773032407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45986.519773032407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45986.519773032407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45986.519773032407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45986.519773032407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45986.519773032407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45986.519773032407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45986.519773032407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45986.519773032407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45986.519773032407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45986.519773032407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45986.519773032407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45986.519773032407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45986.519773032407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45986.519773032407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45986.519773032407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45986.519773032407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45986.519773032407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45986.519773032407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45986.519773032407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45986.519773032407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45986.519773032407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45986.519773032407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45986.519773032407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45986.519773032407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45986.519773032407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45986.519773032407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45986.519773032407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45986.519773032407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45986.519773032407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45986.519773032407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45986.519773032407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45986.519773032407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45986.519773032407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45986.519773032407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45986.519773032407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45986.519773032407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45986.519773032407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45986.519773032407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45986.519773032407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45986.519773032407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45986.519773032407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45986.519773032407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45986.519773032407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45986.519773032407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45986.519773032407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45986.519773032407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45986.519773032407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45986.519773032407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45986.519773032407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45986.519773032407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45986.519773032407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45986.519773032407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45986.519773032407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45986.519773032407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45986.519773032407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45986.519773032407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45986.519773032407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45986.519773032407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45986.519773032407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45986.519773032407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45986.519773032407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45986.519773032407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45986.519773032407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45986.519773032407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45986.519773032407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45986.519773032407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45986.519773032407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45986.519773032407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45986.519773032407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45986.519773032407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45986.519773032407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45986.519773032407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45986.519773032407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45986.519773032407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45986.519773032407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45986.519773032407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45986.519773032407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45986.519773032407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45986.519773032407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45986.519773032407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45986.519773032407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45986.519773032407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45986.519773032407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45986.519773032407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45986.519773032407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45986.519773032407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45986.519773032407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45986.519773032407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45986.519773032407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45986.519773032407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45986.519773032407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45986.519773032407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45986.519773032407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45986.519773032407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45986.519773032407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45986.519773032407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45986.519773032407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45986.519773032407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45986.519773032407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45986.519773032407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45986.519773032407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45986.519773032407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45986.519773032407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45986.519773032407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45986.519773032407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45986.519773032407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45986.519773032407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45986.519773032407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45986.519773032407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45986.519773032407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45986.519773032407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45986.519773032407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45986.519773032407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45986.519773032407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45986.519773032407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45986.519773032407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45986.519773032407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45986.519773032407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45986.519773032407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45986.519773032407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45986.519773032407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45986.519773032407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45986.519773032407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45986.519773032407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45986.519773032407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45986.519773032407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45986.519773032407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45986.519773032407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45986.519773032407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45986.519773032407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45986.519773032407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45986.519773032407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45986.519773032407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45986.519773032407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45986.519773032407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45986.519773032407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45986.519773032407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45986.519773032407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45986.519773032407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45986.519773032407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45986.519773032407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45986.519773032407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45986.519773032407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45986.519773032407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45986.519773032407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45986.519773032407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45986.519773032407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45986.519773032407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45986.519773032407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45986.519773032407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45986.519773032407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45986.519773032407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45986.519773032407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45986.519773032407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45986.519773032407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45986.519773032407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45986.519773032407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45986.519773032407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45986.519773032407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45986.519773032407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45986.519773032407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45986.519773032407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45986.519773032407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45986.519773032407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45986.519773032407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45986.519773032407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45986.519773032407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45986.519773032407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45986.519773032407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45986.519773032407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45986.519773032407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45986.519773032407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45986.519773032407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45986.519773032407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45986.519773032407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45986.519773032407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45986.519773032407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45986.519773032407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45986.519773032407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45986.519773032407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45986.519773032407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45986.519773032407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45986.519773032407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45986.519773032407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45986.519773032407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45986.519773032407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45986.519773032407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45986.519773032407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45986.519773032407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45986.519773032407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45986.519773032407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45986.519773032407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45986.519773032407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45986.519773032407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45986.519773032407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45986.519773032407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45986.519773032407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45986.519773032407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45986.519773032407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45986.519773032407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45986.519773032407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45986.519773032407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45986.519773032407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45986.519773032407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45986.519773032407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45986.519773032407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45986.519773032407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45986.519773032407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45986.519773032407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45986.519773032407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45986.519773032407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45986.519773032407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45986.519773032407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45986.519773032407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45986.519773032407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45986.519773032407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45986.519773032407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45986.519773032407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45986.519773032407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45986.519773032407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45986.519773032407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45986.519773032407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45986.519773032407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45986.519773032407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45986.519773032407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45986.519773032407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45986.519773032407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45986.519773032407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45986.519773032407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45986.519773032407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45986.519773032407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45986.519773032407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45986.519773032407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45986.519773032407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45986.519773032407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45986.519773032407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45986.519773032407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45986.519773032407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45986.519773032407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45986.519773032407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45986.519773032407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45986.519773032407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45986.519773032407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45986.519773032407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45986.519773032407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45986.519773032407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45986.519773032407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45986.519773032407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45986.519773032407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45986.519773032407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45986.519773032407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45986.519773032407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45986.519773032407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45986.519773032407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45986.519773032407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45986.519773032407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45986.519773032407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45986.519773032407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45986.519773032407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45986.519773032407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45986.519773032407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45986.519773032407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45986.519773032407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45986.519773032407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45986.519773032407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45986.519773032407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45986.519773032407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45986.519773032407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45986.519773032407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45986.519773032407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45986.519773032407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45986.519773032407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45986.519773032407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45986.519773032407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45986.519773032407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45986.519773032407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45986.519773032407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45986.519773032407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45986.519773032407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45986.519773032407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45986.519773032407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45986.519773032407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45986.519773032407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45986.519773032407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45986.519773032407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45986.519773032407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45986.519773032407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45986.519773032407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45986.519773032407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45986.519773032407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45986.519773032407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45986.519773032407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45986.519773032407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45986.519773032407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45986.519773032407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45986.519773032407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45986.519773032407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45986.519773032407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45986.519773032407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45986.519773032407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45986.519773032407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45986.519773032407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45986.519773032407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45986.519773032407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45986.519773032407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45986.519773032407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45986.519773032407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45986.519773032407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45986.519773032407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45986.519773032407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45986.519773032407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45986.519773032407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45986.519773032407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45986.519773032407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45986.519773032407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45986.519773032407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45986.519773032407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45986.519773032407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45986.519773032407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45986.519773032407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45986.519773032407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45986.519773032407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45986.519773032407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45986.519773032407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45986.519773032407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45986.519773032407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45986.519773032407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45986.519773032407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45986.519773032407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45986.519773032407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45986.519773032407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45986.519773032407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45986.519773032407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45986.519773032407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45986.519773032407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45986.519773032407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45986.519773032407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45986.519773032407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45986.519773032407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45986.519773032407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45986.519773032407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45986.519773032407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45986.519773032407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45986.519773032407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45986.519773032407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45986.519773032407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45986.519773032407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45986.519773032407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45986.519773032407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45986.519773032407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45986.519773032407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45986.519773032407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45986.519773032407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45986.519773032407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45986.519773032407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45986.519773032407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45986.519773032407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45986.519773032407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45986.519773032407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45986.519773032407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45986.519773032407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45986.519773032407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45986.519773032407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45986.519773032407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45986.519773032407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45986.519773032407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45986.519773032407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45986.519773032407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45986.519773032407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45986.519773032407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45986.519773032407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45986.519773032407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45986.519773032407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45986.519773032407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45986.519773032407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45986.519773032407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45986.519773032407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45986.519773032407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45986.519773032407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45986.519773032407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45986.519773032407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45986.519773032407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45986.519773032407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45986.519773032407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45986.519773032407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45986.519773032407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45986.519773032407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45986.519773032407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45986.519773032407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45986.519773032407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45986.519773032407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45986.519773032407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45986.519773032407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45986.519773032407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45986.519773032407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45986.519773032407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45986.519773032407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45986.519773032407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45986.519773032407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45986.519773032407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45986.519773032407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45986.519773032407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45986.519773032407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45986.519773032407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45986.519773032407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45986.519773032407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45986.519773032407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45986.519773032407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45986.519773032407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45986.519773032407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45986.519773032407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45986.519773032407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45986.519773032407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45986.519773032407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45986.519773032407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45986.519773032407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45986.519773032407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45986.519773032407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45986.519773032407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45986.519773032407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45986.519773032407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45986.519773032407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45986.519773032407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45986.519773032407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45986.519773032407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45986.519773032407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45986.519773032407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45986.519773032407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45986.519773032407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45986.519773032407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45986.519773032407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45986.519773032407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45986.519773032407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45986.519773032407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45986.519773032407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45986.519773032407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45986.519773032407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45986.519773032407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45986.519773032407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45986.519773032407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45986.519773032407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45986.519773032407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45986.519773032407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45986.519773032407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45986.519773032407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45986.519773032407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45986.519773032407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45986.519773032407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45986.519773032407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45986.519773032407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45986.519773032407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45986.519773032407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45986.519773032407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45986.519773032407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45986.519773032407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45986.519773032407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45986.519773032407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45986.519773032407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45986.519773032407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45986.519773032407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45986.519773032407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45986.519773032407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45986.519773032407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45986.519773032407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45986.519773032407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45986.519773032407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45986.519773032407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45986.519773032407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45986.519773032407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45986.519773032407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45986.519773032407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45986.519773032407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45986.519773032407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45986.519773032407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283.03905543981091</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38556</v>
      </c>
      <c r="E3" s="94" t="s">
        <v>39021</v>
      </c>
      <c r="F3" s="95"/>
      <c r="G3" s="96">
        <f t="shared" ref="G3:G60" ca="1" si="0">IFERROR(NOW()-F3,"")</f>
        <v>45986.519773032407</v>
      </c>
      <c r="H3" s="95">
        <v>45986.37363425926</v>
      </c>
      <c r="I3" s="113" t="str">
        <f>IFERROR(VLOOKUP(D3,DB!A:F,6,0),"")</f>
        <v>SCECO</v>
      </c>
      <c r="J3" s="113" t="str">
        <f>IFERROR(VLOOKUP(D3,DB!A:G,7,0),"")</f>
        <v>No BB Shifted</v>
      </c>
      <c r="K3" s="97" t="s">
        <v>39117</v>
      </c>
      <c r="L3" s="91" t="str">
        <f>IFERROR(VLOOKUP(D3,DB!A:I,9,0),"")</f>
        <v>Latis</v>
      </c>
    </row>
    <row r="4" spans="1:16" ht="15" customHeight="1">
      <c r="A4" s="113" t="s">
        <v>39116</v>
      </c>
      <c r="B4" s="113" t="str">
        <f>IFERROR(VLOOKUP(D4,DB!A:K,11,0),"")</f>
        <v>R4</v>
      </c>
      <c r="C4" s="93">
        <v>1</v>
      </c>
      <c r="D4" s="91" t="s">
        <v>33959</v>
      </c>
      <c r="E4" s="94" t="s">
        <v>39021</v>
      </c>
      <c r="F4" s="95"/>
      <c r="G4" s="96">
        <f t="shared" ca="1" si="0"/>
        <v>45986.519773032407</v>
      </c>
      <c r="H4" s="95">
        <v>45986.419328703705</v>
      </c>
      <c r="I4" s="113" t="str">
        <f>IFERROR(VLOOKUP(D4,DB!A:F,6,0),"")</f>
        <v>SCECO</v>
      </c>
      <c r="J4" s="113" t="str">
        <f>IFERROR(VLOOKUP(D4,DB!A:G,7,0),"")</f>
        <v>Dead</v>
      </c>
      <c r="K4" s="97" t="s">
        <v>39118</v>
      </c>
      <c r="L4" s="91" t="str">
        <f>IFERROR(VLOOKUP(D4,DB!A:I,9,0),"")</f>
        <v>Latis</v>
      </c>
    </row>
    <row r="5" spans="1:16" ht="15" customHeight="1">
      <c r="A5" s="113"/>
      <c r="B5" s="113" t="str">
        <f>IFERROR(VLOOKUP(D5,DB!A:K,11,0),"")</f>
        <v/>
      </c>
      <c r="C5" s="93"/>
      <c r="D5" s="91"/>
      <c r="E5" s="94"/>
      <c r="F5" s="95"/>
      <c r="G5" s="96">
        <f t="shared" ca="1" si="0"/>
        <v>45986.519773032407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45986.519773032407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45986.519773032407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45986.519773032407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45986.519773032407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45986.519773032407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45986.519773032407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45986.519773032407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45986.519773032407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45986.519773032407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45986.519773032407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45986.519773032407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45986.519773032407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45986.519773032407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45986.519773032407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45986.519773032407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45986.519773032407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45986.519773032407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45986.519773032407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45986.519773032407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45986.519773032407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45986.519773032407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45986.519773032407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45986.519773032407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45986.519773032407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45986.519773032407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45986.519773032407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45986.519773032407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45986.519773032407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45986.519773032407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45986.519773032407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45986.519773032407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45986.519773032407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45986.519773032407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45986.519773032407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45986.519773032407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45986.519773032407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45986.519773032407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45986.519773032407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45986.519773032407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45986.519773032407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45986.519773032407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45986.519773032407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45986.519773032407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45986.519773032407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45986.519773032407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45986.519773032407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45986.519773032407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45986.519773032407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45986.519773032407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45986.519773032407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45986.519773032407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45986.519773032407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45986.519773032407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45986.519773032407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45986.519773032407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45986.519773032407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45986.519773032407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45986.519773032407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45986.519773032407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45986.519773032407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45986.519773032407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45986.519773032407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45986.519773032407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45986.519773032407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45986.519773032407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45986.519773032407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45986.519773032407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45986.519773032407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45986.519773032407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45986.519773032407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45986.519773032407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45986.519773032407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45986.519773032407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45986.519773032407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45986.519773032407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45986.519773032407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45986.519773032407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45986.519773032407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45986.519773032407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45986.519773032407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45986.519773032407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45986.519773032407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45986.519773032407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45986.519773032407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45986.519773032407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45986.519773032407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45986.519773032407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45986.519773032407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45986.519773032407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45986.519773032407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45986.519773032407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45986.519773032407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45986.519773032407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45986.519773032407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45986.519773032407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45986.519773032407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45986.519773032407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45986.519773032407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45986.519773032407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45986.519773032407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45986.519773032407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45986.519773032407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45986.519773032407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45986.519773032407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45986.519773032407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45986.519773032407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45986.519773032407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45986.519773032407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45986.519773032407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45986.519773032407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45986.519773032407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45986.519773032407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45986.519773032407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45986.519773032407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45986.519773032407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45986.519773032407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45986.519773032407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45986.519773032407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45986.519773032407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45986.519773032407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45986.519773032407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45986.519773032407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45986.519773032407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45986.519773032407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45986.519773032407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45986.519773032407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45986.519773032407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45986.519773032407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45986.519773032407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45986.519773032407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45986.519773032407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45986.519773032407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45986.519773032407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45986.519773032407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45986.519773032407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45986.519773032407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45986.519773032407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45986.519773032407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45986.519773032407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45986.519773032407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45986.519773032407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45986.519773032407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45986.519773032407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45986.519773032407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45986.519773032407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45986.519773032407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45986.519773032407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45986.519773032407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45986.519773032407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45986.519773032407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45986.519773032407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45986.519773032407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45986.519773032407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45986.519773032407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45986.519773032407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45986.519773032407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45986.519773032407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45986.519773032407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45986.519773032407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45986.519773032407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45986.519773032407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45986.519773032407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45986.519773032407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45986.519773032407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45986.519773032407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45986.519773032407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45986.519773032407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45986.519773032407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45986.519773032407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45986.519773032407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45986.519773032407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45986.519773032407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45986.519773032407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45986.519773032407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45986.519773032407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45986.519773032407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45986.519773032407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45986.519773032407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45986.519773032407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45986.519773032407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45986.519773032407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45986.519773032407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45986.519773032407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45986.519773032407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45986.519773032407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45986.519773032407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45986.519773032407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45986.519773032407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45986.519773032407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45986.519773032407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45986.519773032407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45986.519773032407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45986.519773032407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45986.519773032407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45986.519773032407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45986.519773032407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45986.519773032407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45986.519773032407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45986.519773032407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45986.519773032407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45986.519773032407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45986.519773032407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45986.519773032407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45986.519773032407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45986.519773032407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45986.519773032407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45986.519773032407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45986.519773032407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45986.519773032407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45986.519773032407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45986.519773032407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45986.519773032407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45986.519773032407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45986.519773032407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45986.519773032407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45986.519773032407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45986.519773032407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45986.519773032407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45986.519773032407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45986.519773032407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45986.519773032407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45986.519773032407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45986.519773032407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45986.519773032407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45986.519773032407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45986.519773032407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45986.519773032407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45986.519773032407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45986.519773032407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45986.519773032407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45986.519773032407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45986.519773032407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45986.519773032407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45986.519773032407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45986.519773032407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45986.519773032407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45986.519773032407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45986.519773032407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45986.519773032407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45986.519773032407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45986.519773032407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45986.519773032407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45986.519773032407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45986.519773032407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45986.519773032407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45986.519773032407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45986.519773032407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45986.519773032407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45986.519773032407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45986.519773032407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45986.519773032407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45986.519773032407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45986.519773032407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45986.519773032407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45986.519773032407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45986.519773032407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45986.519773032407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45986.519773032407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45986.519773032407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45986.519773032407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45986.519773032407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45986.519773032407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45986.519773032407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45986.519773032407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45986.519773032407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45986.519773032407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45986.519773032407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45986.519773032407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45986.519773032407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45986.519773032407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45986.519773032407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45986.519773032407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45986.519773032407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45986.519773032407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45986.519773032407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45986.519773032407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45986.519773032407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45986.519773032407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45986.519773032407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45986.519773032407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45986.519773032407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45986.519773032407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45986.519773032407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45986.519773032407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45986.519773032407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45986.519773032407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45986.519773032407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45986.519773032407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45986.519773032407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45986.519773032407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45986.519773032407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45986.519773032407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45986.519773032407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45986.519773032407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45986.519773032407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45986.519773032407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45986.519773032407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45986.519773032407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45986.519773032407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45986.519773032407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45986.519773032407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45986.519773032407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45986.519773032407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45986.519773032407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45986.519773032407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45986.519773032407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45986.519773032407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45986.519773032407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45986.519773032407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45986.519773032407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45986.519773032407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62" ca="1" si="5">IFERROR(NOW()-F317,"")</f>
        <v>45986.519773032407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45986.519773032407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45986.519773032407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45986.519773032407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45986.519773032407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45986.519773032407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45986.519773032407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45986.519773032407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45986.519773032407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45986.519773032407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45986.519773032407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45986.519773032407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45986.519773032407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45986.519773032407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45986.519773032407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45986.519773032407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45986.519773032407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45986.519773032407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45986.519773032407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45986.519773032407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45986.519773032407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45986.519773032407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45986.519773032407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45986.519773032407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45986.519773032407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45986.519773032407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45986.519773032407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45986.519773032407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45986.519773032407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45986.519773032407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45986.519773032407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45986.519773032407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45986.519773032407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45986.519773032407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45986.519773032407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45986.519773032407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45986.519773032407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45986.519773032407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45986.519773032407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45986.519773032407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45986.519773032407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45986.519773032407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45986.519773032407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45986.519773032407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45986.519773032407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45986.519773032407</v>
      </c>
      <c r="H362" s="95"/>
      <c r="I362" s="113" t="str">
        <f>IFERROR(VLOOKUP(D362,DB!A:F,6,0),"")</f>
        <v/>
      </c>
      <c r="J362" s="113" t="str">
        <f>IFERROR(VLOOKUP(D362,DB!A:G,7,0),"")</f>
        <v/>
      </c>
      <c r="K362" s="97"/>
      <c r="L362" s="91" t="str">
        <f>IFERROR(VLOOKUP(D362,DB!A:I,9,0),"")</f>
        <v/>
      </c>
    </row>
  </sheetData>
  <dataValidations count="2">
    <dataValidation allowBlank="1" showInputMessage="1" showErrorMessage="1" sqref="E1" xr:uid="{A4F81451-56CC-4543-9497-104C4E44EE4B}"/>
    <dataValidation type="list" allowBlank="1" showInputMessage="1" showErrorMessage="1" sqref="E2:E3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94.687712847218791</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60.330895717590465</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37.858661921294697</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5.1464744212935329</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38248</v>
      </c>
      <c r="E6" s="109" t="s">
        <v>39021</v>
      </c>
      <c r="F6" s="122">
        <v>45986.391886574071</v>
      </c>
      <c r="G6" s="111">
        <f ca="1">IFERROR(NOW()-F6,"")</f>
        <v>0.12788645833643386</v>
      </c>
      <c r="H6" s="122">
        <v>45986.386099537034</v>
      </c>
      <c r="I6" s="109" t="str">
        <f>IFERROR(VLOOKUP(D6,DB!A:F,6,0),"")</f>
        <v>SCECO</v>
      </c>
      <c r="J6" s="109" t="str">
        <f>IFERROR(VLOOKUP(D6,DB!A:G,7,0),"")</f>
        <v>Haj Removal</v>
      </c>
      <c r="K6" s="109" t="s">
        <v>39128</v>
      </c>
      <c r="L6" s="109" t="str">
        <f>IFERROR(VLOOKUP(D6,DB!A:I,9,0),"")</f>
        <v>Latis</v>
      </c>
    </row>
    <row r="7" spans="1:13">
      <c r="A7" s="109" t="s">
        <v>39129</v>
      </c>
      <c r="B7" s="109" t="str">
        <f>IFERROR(VLOOKUP(D7,DB!A:K,11,0),"")</f>
        <v>R5</v>
      </c>
      <c r="C7" s="109">
        <v>3</v>
      </c>
      <c r="D7" s="109" t="s">
        <v>38440</v>
      </c>
      <c r="E7" s="109" t="s">
        <v>39021</v>
      </c>
      <c r="F7" s="122">
        <v>45986.475624999999</v>
      </c>
      <c r="G7" s="111">
        <f ca="1">IFERROR(NOW()-F7,"")</f>
        <v>4.4148032407974824E-2</v>
      </c>
      <c r="H7" s="122">
        <v>45986.460590277777</v>
      </c>
      <c r="I7" s="109" t="str">
        <f>IFERROR(VLOOKUP(D7,DB!A:F,6,0),"")</f>
        <v>Generator-SG</v>
      </c>
      <c r="J7" s="109" t="str">
        <f>IFERROR(VLOOKUP(D7,DB!A:G,7,0),"")</f>
        <v>Dead</v>
      </c>
      <c r="K7" s="109" t="s">
        <v>39130</v>
      </c>
      <c r="L7" s="109" t="str">
        <f>IFERROR(VLOOKUP(D7,DB!A:I,9,0),"")</f>
        <v>Latis</v>
      </c>
    </row>
    <row r="8" spans="1:13">
      <c r="A8" s="109"/>
      <c r="B8" s="109" t="str">
        <f>IFERROR(VLOOKUP(D8,DB!A:K,11,0),"")</f>
        <v/>
      </c>
      <c r="C8" s="109"/>
      <c r="D8"/>
      <c r="E8" s="109"/>
      <c r="F8" s="109"/>
      <c r="G8" s="111">
        <f ca="1">IFERROR(NOW()-F8,"")</f>
        <v>45986.519773032407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45986.519773032407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45986.519773032407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45986.519773032407</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45986.519773032407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45986.519773032407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45986.519773032407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45986.519773032407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45986.519773032407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45986.519773032407</v>
      </c>
      <c r="H17" s="109"/>
      <c r="I17" s="109" t="str">
        <f>IFERROR(VLOOKUP(D17,DB!A:F,6,0),"")</f>
        <v/>
      </c>
      <c r="J17" s="109" t="str">
        <f>IFERROR(VLOOKUP(D17,DB!A:G,7,0),"")</f>
        <v/>
      </c>
      <c r="K17" s="109"/>
      <c r="L17" s="109" t="str">
        <f>IFERROR(VLOOKUP(D17,DB!A:I,9,0),"")</f>
        <v/>
      </c>
    </row>
    <row r="18" spans="1:12">
      <c r="A18" s="125"/>
      <c r="B18" s="125" t="str">
        <f>IFERROR(VLOOKUP(D18,DB!A:K,11,0),"")</f>
        <v/>
      </c>
      <c r="C18" s="125"/>
      <c r="D18" s="125"/>
      <c r="E18" s="125"/>
      <c r="F18" s="126"/>
      <c r="G18" s="111">
        <f ca="1">IFERROR(NOW()-F18,"")</f>
        <v>45986.519773032407</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45986.519773032407</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45986.519773032407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45986.519773032407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45986.519773032407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45986.519773032407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45986.519773032407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45986.519773032407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45986.519773032407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45986.519773032407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45986.519773032407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45986.519773032407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45986.519773032407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45986.519773032407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45986.519773032407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45986.519773032407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45986.519773032407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45986.519773032407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45986.519773032407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45986.519773032407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45986.519773032407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45986.519773032407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45986.519773032407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45986.519773032407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45986.519773032407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45986.519773032407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45986.519773032407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45986.519773032407</v>
      </c>
      <c r="H45" s="126"/>
      <c r="I45" s="125" t="str">
        <f>IFERROR(VLOOKUP(D45,DB!A:F,6,0),"")</f>
        <v/>
      </c>
      <c r="J45" s="125" t="str">
        <f>IFERROR(VLOOKUP(D45,DB!A:G,7,0),"")</f>
        <v/>
      </c>
      <c r="K45" s="125"/>
      <c r="L45" s="125" t="str">
        <f>IFERROR(VLOOKUP(D45,DB!A:I,9,0),"")</f>
        <v/>
      </c>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sheetData>
  <dataValidations count="2">
    <dataValidation allowBlank="1" showInputMessage="1" showErrorMessage="1" sqref="E1" xr:uid="{920C6338-E771-4DAE-8C89-92A9093EA4DE}"/>
    <dataValidation type="list" allowBlank="1" showInputMessage="1" showErrorMessage="1" sqref="E2:E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39131</v>
      </c>
      <c r="B2" s="137"/>
      <c r="C2" s="138">
        <v>3</v>
      </c>
      <c r="D2" s="137" t="s">
        <v>29367</v>
      </c>
      <c r="E2" s="109" t="s">
        <v>39021</v>
      </c>
      <c r="F2" s="139">
        <v>45986.49559027778</v>
      </c>
      <c r="G2" s="75">
        <f ca="1">IFERROR(NOW()-F2,"-")</f>
        <v>2.4182754626963288E-2</v>
      </c>
      <c r="H2" s="139">
        <v>45986.448425925926</v>
      </c>
      <c r="I2" s="137" t="str">
        <f>IFERROR(VLOOKUP(D2,DB!A:F,6,0),"")</f>
        <v>SCECO</v>
      </c>
      <c r="J2" s="137" t="str">
        <f>IFERROR(VLOOKUP(D2,DB!A:G,7,0),"")</f>
        <v>Dead+No BB Design</v>
      </c>
      <c r="K2" s="140" t="s">
        <v>39132</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45986.519773032407</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45986.519773032407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45986.519773032407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45986.519773032407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45986.519773032407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45986.519773032407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45986.519773032407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45986.519773032407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45986.519773032407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45986.519773032407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45986.519773032407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45986.519773032407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45986.519773032407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45986.519773032407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45986.519773032407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45986.519773032407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45986.519773032407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45986.519773032407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45986.519773032407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45986.519773032407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45986.519773032407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45986.519773032407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45986.519773032407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45986.519773032407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45986.519773032407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45986.519773032407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45986.519773032407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45986.519773032407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45986.519773032407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45986.519773032407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45986.519773032407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45986.519773032407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45986.519773032407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45986.519773032407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45986.519773032407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45986.519773032407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45986.519773032407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45986.519773032407</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2025-11-25T09:29:05Z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